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5990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IZDATAKA'!$1:$1</definedName>
    <definedName name="_xlnm.Print_Area" localSheetId="0">'PLAN PRIHODA'!$A$1:$H$29</definedName>
  </definedNames>
  <calcPr fullCalcOnLoad="1"/>
</workbook>
</file>

<file path=xl/sharedStrings.xml><?xml version="1.0" encoding="utf-8"?>
<sst xmlns="http://schemas.openxmlformats.org/spreadsheetml/2006/main" count="179" uniqueCount="132">
  <si>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</si>
  <si>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</si>
  <si>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</si>
  <si>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</si>
  <si>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</si>
  <si>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</si>
  <si>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</si>
  <si>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</si>
  <si>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</si>
  <si>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</si>
  <si>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</si>
  <si>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</si>
  <si>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</si>
  <si>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</si>
  <si>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</si>
  <si>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</si>
  <si>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</si>
  <si>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</si>
  <si>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</si>
  <si>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</si>
  <si>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</si>
  <si>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</si>
  <si>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</si>
  <si>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</si>
  <si>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Prihodi od prodaje  nefinancijske imovine i nadoknade šteta s osnova osiguranja</t>
  </si>
  <si>
    <t>2021.</t>
  </si>
  <si>
    <t>Ukupno prihodi i primici za 2021.</t>
  </si>
  <si>
    <t>PRIJEDLOG PLANA ZA 2021.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</si>
  <si>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</si>
  <si>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</si>
  <si>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</si>
  <si>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</si>
  <si>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OSNOVNO ŠKOLSTVO STANDARD</t>
  </si>
  <si>
    <t>A5050-01</t>
  </si>
  <si>
    <t>DJELATNOST OSNOVNIH ŠKOLA STANDARD</t>
  </si>
  <si>
    <t>Službena putovanja</t>
  </si>
  <si>
    <t>Stručno osposobljavanje</t>
  </si>
  <si>
    <t>Uredski materijal i ostali mat.rashodi</t>
  </si>
  <si>
    <t>Literatura (glasila,časopisi i ostalo</t>
  </si>
  <si>
    <t>Materijal za čišćenje</t>
  </si>
  <si>
    <t>Energija plin</t>
  </si>
  <si>
    <t>Električna energija</t>
  </si>
  <si>
    <t>Gorivo službeni auto</t>
  </si>
  <si>
    <t>Ost. materijal za pr.energije (drva,lož ulje)</t>
  </si>
  <si>
    <t>Mater.za tek.i inv.održ. građ.objekata</t>
  </si>
  <si>
    <t>Mater.i dij.za tek i invest.odr.post.i opreme</t>
  </si>
  <si>
    <t>Mat.i dij.za tek i inv.održ.transp.sr</t>
  </si>
  <si>
    <t>Sitan inventar</t>
  </si>
  <si>
    <t>Auto gume</t>
  </si>
  <si>
    <t>Sl.radna odjeća i obuća</t>
  </si>
  <si>
    <t>Usluge telefona pošte i prijevoza</t>
  </si>
  <si>
    <t>Usluge tekućeg i investic.održavanja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</si>
  <si>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</si>
  <si>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</si>
  <si>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</si>
  <si>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</si>
  <si>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</si>
  <si>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</si>
  <si>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</si>
  <si>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</si>
  <si>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</si>
  <si>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</si>
  <si>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</si>
  <si>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Ost.nesp.rashodi poslovanja</t>
  </si>
  <si>
    <t>Ostali nesp.rashodi poslovanja</t>
  </si>
  <si>
    <t>Bankarske usluge,  usl.platnog prometa</t>
  </si>
  <si>
    <t>Zatezne kamate</t>
  </si>
  <si>
    <t>Ostali financ.rashodi</t>
  </si>
  <si>
    <t>Naknade građ.i kućanstvima  od osig. I druge naknade</t>
  </si>
  <si>
    <t>Ost.nak.gr.i kuć u naravi</t>
  </si>
  <si>
    <t>Naknade građ.i kućanst.u naravi</t>
  </si>
  <si>
    <t>ULAGANJA U OSNOVNO ŠKOLSTVO (VLASTITI PRIHODI)</t>
  </si>
  <si>
    <t>A5060-01</t>
  </si>
  <si>
    <t>DJELATNOST OSNOVNIH ŠKOLA (VLASTITI PRIHODI)</t>
  </si>
  <si>
    <t>Materijal i sirovine</t>
  </si>
  <si>
    <t>Materijal za atek i invest održavanje</t>
  </si>
  <si>
    <t>Oprema</t>
  </si>
  <si>
    <t>Uredska oprema i namještaj</t>
  </si>
  <si>
    <t>Ostali nesp. Rashodi</t>
  </si>
  <si>
    <t>Ostali nesp. rashodi</t>
  </si>
  <si>
    <t>ULAGANJE U OSNOVNO ŠKOLSTVO (PRIHODI ZA POSEBNE NAMJENE)</t>
  </si>
  <si>
    <t>A5065-01</t>
  </si>
  <si>
    <t>DJELATNOST OSNOVNIH ŠKOLA (PRIHODI ZA POSEBNE NAMJENE</t>
  </si>
  <si>
    <t>RASHODI ZA ZAPOSLENE</t>
  </si>
  <si>
    <t>DOPRINOSI NA PLAĆE</t>
  </si>
  <si>
    <t>Doprinos za osnovno ZO</t>
  </si>
  <si>
    <t>RAZVOJNI PROGRAMI</t>
  </si>
  <si>
    <t>T5070-03</t>
  </si>
  <si>
    <t>POMOĆNICI U NASTAVI</t>
  </si>
  <si>
    <t>PLAĆE(BRUTO)</t>
  </si>
  <si>
    <t>Plaće za redovan rad</t>
  </si>
  <si>
    <t>MATERIJALNI RASHODI</t>
  </si>
  <si>
    <t>Naknade za prijevoz,rad na terenu i odvojeni život</t>
  </si>
  <si>
    <t>T-5070-04</t>
  </si>
  <si>
    <t>PILOT PROJEKT E-ŠKOLE</t>
  </si>
  <si>
    <t>T5070-05</t>
  </si>
  <si>
    <t>SHEMA ŠKOLSKOG VOĆA</t>
  </si>
  <si>
    <t>T5070-07</t>
  </si>
  <si>
    <t>OSNOVNA ŠKOLA ZRINSKIH I FRANKOPANA OTOČAC</t>
  </si>
  <si>
    <t>RASHODI POSLOVANJA</t>
  </si>
  <si>
    <t>POMOĆI IZ NENADLEŽNOG PRORAČUNA</t>
  </si>
  <si>
    <t>POMOĆI IZ DRŽAVNOG PRORAČUNA</t>
  </si>
  <si>
    <t>Plaće</t>
  </si>
  <si>
    <t>Doprinos za zdravstveno osiguranje</t>
  </si>
  <si>
    <t>Knjige za školsku knjižnicu</t>
  </si>
  <si>
    <t>Naknade ŽSV</t>
  </si>
  <si>
    <t>Usluge prijevoza natjecanja</t>
  </si>
  <si>
    <t>Rashodi za nabavu neproizvedene dug.imovine</t>
  </si>
  <si>
    <t>ŠKOLSKA PREHRANA</t>
  </si>
  <si>
    <t>Osobni automobili</t>
  </si>
  <si>
    <t>Sitni inventar</t>
  </si>
  <si>
    <t>Otplata gl.zajmova nefin.inst-leazing kuće</t>
  </si>
  <si>
    <t>Dodatna ulagaanja na građ.objektima</t>
  </si>
  <si>
    <t>Dodatna ulaganja na građ.objektima</t>
  </si>
  <si>
    <t>Dodatna ulaganja građevinski objekti</t>
  </si>
  <si>
    <t>Usluge tekućeg i invest održavanja</t>
  </si>
  <si>
    <t>Knjige u knjižnicama</t>
  </si>
  <si>
    <t>I izmjene i dopune-povećanje-smanjenje</t>
  </si>
  <si>
    <t>I IZMJENE I DOPUNE</t>
  </si>
  <si>
    <t>II izmjene i dopune-povećanje-smanjenje</t>
  </si>
  <si>
    <t>II IZMJENE I DOPUNE</t>
  </si>
  <si>
    <t>Postrojenja i oprema</t>
  </si>
  <si>
    <t>Prijevozna sredstva</t>
  </si>
  <si>
    <t>Prijev. sredstva u cestovnom prometu</t>
  </si>
  <si>
    <t>Klasa: 400-02/21-01/01</t>
  </si>
  <si>
    <t>Ur.br: 2125/21-01-21-02</t>
  </si>
  <si>
    <t xml:space="preserve">              Ravnateljica škole</t>
  </si>
  <si>
    <t xml:space="preserve">Ostali nesp.rashodi </t>
  </si>
  <si>
    <t>Novč.nakn.zbog nezapoš. Invalida</t>
  </si>
  <si>
    <t>U Otočcu,                                                                                                                                                                                              Jasminka Devčić,prof.</t>
  </si>
  <si>
    <t xml:space="preserve"> II IZMJENE PLANA RASHODA I IZDATAKA</t>
  </si>
  <si>
    <t xml:space="preserve"> II IZMJENE PLANA PRIHODA I PRIMITAKA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</si>
</sst>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0" fontId="47" fillId="0" borderId="0">
      <alignment/>
      <protection/>
    </xf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19" xfId="0" applyFont="1" applyBorder="1" applyAlignment="1" quotePrefix="1">
      <alignment horizontal="left" vertical="center" wrapText="1"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1" fontId="22" fillId="47" borderId="21" xfId="0" applyNumberFormat="1" applyFont="1" applyFill="1" applyBorder="1" applyAlignment="1">
      <alignment horizontal="left" wrapText="1"/>
    </xf>
    <xf numFmtId="0" fontId="26" fillId="0" borderId="22" xfId="0" applyNumberFormat="1" applyFont="1" applyFill="1" applyBorder="1" applyAlignment="1" applyProtection="1">
      <alignment horizontal="center"/>
      <protection/>
    </xf>
    <xf numFmtId="0" fontId="22" fillId="0" borderId="23" xfId="0" applyFont="1" applyBorder="1" applyAlignment="1">
      <alignment horizontal="center" vertical="center" wrapText="1"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left"/>
      <protection/>
    </xf>
    <xf numFmtId="0" fontId="38" fillId="0" borderId="17" xfId="0" applyNumberFormat="1" applyFont="1" applyFill="1" applyBorder="1" applyAlignment="1" applyProtection="1">
      <alignment horizontal="left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8" fillId="0" borderId="17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Alignment="1">
      <alignment/>
    </xf>
    <xf numFmtId="4" fontId="22" fillId="0" borderId="23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 vertical="center" wrapText="1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4" fontId="26" fillId="0" borderId="0" xfId="0" applyNumberFormat="1" applyFont="1" applyFill="1" applyBorder="1" applyAlignment="1" applyProtection="1">
      <alignment vertical="center"/>
      <protection/>
    </xf>
    <xf numFmtId="4" fontId="29" fillId="0" borderId="19" xfId="0" applyNumberFormat="1" applyFont="1" applyBorder="1" applyAlignment="1" quotePrefix="1">
      <alignment horizontal="left" vertical="center" wrapText="1"/>
    </xf>
    <xf numFmtId="4" fontId="21" fillId="0" borderId="3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center" wrapText="1"/>
    </xf>
    <xf numFmtId="4" fontId="21" fillId="0" borderId="27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Fill="1" applyBorder="1" applyAlignment="1" applyProtection="1" quotePrefix="1">
      <alignment horizontal="center" vertical="center"/>
      <protection/>
    </xf>
    <xf numFmtId="4" fontId="29" fillId="0" borderId="19" xfId="0" applyNumberFormat="1" applyFont="1" applyBorder="1" applyAlignment="1" quotePrefix="1">
      <alignment horizontal="center" vertical="center" wrapText="1"/>
    </xf>
    <xf numFmtId="4" fontId="25" fillId="0" borderId="0" xfId="0" applyNumberFormat="1" applyFont="1" applyFill="1" applyBorder="1" applyAlignment="1" applyProtection="1" quotePrefix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33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35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 quotePrefix="1">
      <alignment horizontal="left" vertical="center"/>
    </xf>
    <xf numFmtId="4" fontId="28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29" fillId="0" borderId="0" xfId="0" applyNumberFormat="1" applyFont="1" applyBorder="1" applyAlignment="1" quotePrefix="1">
      <alignment horizontal="left" vertical="center"/>
    </xf>
    <xf numFmtId="4" fontId="29" fillId="0" borderId="0" xfId="0" applyNumberFormat="1" applyFont="1" applyBorder="1" applyAlignment="1">
      <alignment horizontal="left" vertical="center"/>
    </xf>
    <xf numFmtId="4" fontId="32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 quotePrefix="1">
      <alignment horizontal="left" vertical="center"/>
      <protection/>
    </xf>
    <xf numFmtId="4" fontId="25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left"/>
      <protection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34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 horizontal="right"/>
    </xf>
    <xf numFmtId="4" fontId="22" fillId="0" borderId="42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2" fillId="0" borderId="42" xfId="0" applyNumberFormat="1" applyFont="1" applyBorder="1" applyAlignment="1">
      <alignment/>
    </xf>
    <xf numFmtId="4" fontId="22" fillId="0" borderId="4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0" borderId="52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4" fontId="21" fillId="0" borderId="35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6" fillId="0" borderId="22" xfId="0" applyNumberFormat="1" applyFont="1" applyFill="1" applyBorder="1" applyAlignment="1" applyProtection="1">
      <alignment horizontal="center" vertical="center"/>
      <protection/>
    </xf>
    <xf numFmtId="4" fontId="26" fillId="34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33" fillId="0" borderId="17" xfId="0" applyNumberFormat="1" applyFont="1" applyFill="1" applyBorder="1" applyAlignment="1" applyProtection="1">
      <alignment/>
      <protection/>
    </xf>
    <xf numFmtId="4" fontId="38" fillId="0" borderId="17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33" fillId="0" borderId="17" xfId="0" applyNumberFormat="1" applyFont="1" applyFill="1" applyBorder="1" applyAlignment="1" applyProtection="1" quotePrefix="1">
      <alignment/>
      <protection/>
    </xf>
    <xf numFmtId="4" fontId="23" fillId="34" borderId="17" xfId="0" applyNumberFormat="1" applyFont="1" applyFill="1" applyBorder="1" applyAlignment="1" applyProtection="1">
      <alignment/>
      <protection/>
    </xf>
    <xf numFmtId="4" fontId="40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" fontId="33" fillId="0" borderId="0" xfId="0" applyNumberFormat="1" applyFont="1" applyFill="1" applyBorder="1" applyAlignment="1" applyProtection="1">
      <alignment/>
      <protection/>
    </xf>
    <xf numFmtId="4" fontId="25" fillId="34" borderId="17" xfId="0" applyNumberFormat="1" applyFont="1" applyFill="1" applyBorder="1" applyAlignment="1" applyProtection="1">
      <alignment horizontal="center" vertical="center" wrapText="1"/>
      <protection/>
    </xf>
    <xf numFmtId="4" fontId="35" fillId="0" borderId="17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0" fontId="27" fillId="0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NumberFormat="1" applyFont="1" applyFill="1" applyBorder="1" applyAlignment="1" applyProtection="1">
      <alignment horizontal="left" vertical="top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="120" zoomScaleSheetLayoutView="120" zoomScalePageLayoutView="0" workbookViewId="0" topLeftCell="A1">
      <selection activeCell="B3" sqref="B3:H3"/>
    </sheetView>
  </sheetViews>
  <sheetFormatPr defaultColWidth="11.421875" defaultRowHeight="12.75"/>
  <cols>
    <col min="1" max="1" width="16.00390625" style="8" customWidth="1"/>
    <col min="2" max="3" width="17.57421875" style="60" customWidth="1"/>
    <col min="4" max="4" width="17.57421875" style="77" customWidth="1"/>
    <col min="5" max="5" width="17.57421875" style="80" customWidth="1"/>
    <col min="6" max="6" width="17.57421875" style="2" customWidth="1"/>
    <col min="7" max="8" width="17.57421875" style="80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39" t="s">
        <v>131</v>
      </c>
      <c r="B1" s="139"/>
      <c r="C1" s="139"/>
      <c r="D1" s="139"/>
      <c r="E1" s="139"/>
      <c r="F1" s="139"/>
      <c r="G1" s="139"/>
      <c r="H1" s="139"/>
    </row>
    <row r="2" spans="1:8" s="1" customFormat="1" ht="13.5" thickBot="1">
      <c r="A2" s="6"/>
      <c r="B2" s="50"/>
      <c r="C2" s="50"/>
      <c r="D2" s="50"/>
      <c r="E2" s="50"/>
      <c r="G2" s="50"/>
      <c r="H2" s="105" t="s">
        <v>0</v>
      </c>
    </row>
    <row r="3" spans="1:8" s="1" customFormat="1" ht="26.25" customHeight="1" thickBot="1">
      <c r="A3" s="18" t="s">
        <v>1</v>
      </c>
      <c r="B3" s="145" t="s">
        <v>25</v>
      </c>
      <c r="C3" s="146"/>
      <c r="D3" s="146"/>
      <c r="E3" s="146"/>
      <c r="F3" s="146"/>
      <c r="G3" s="146"/>
      <c r="H3" s="147"/>
    </row>
    <row r="4" spans="1:8" s="1" customFormat="1" ht="90" thickBot="1">
      <c r="A4" s="19" t="s">
        <v>30</v>
      </c>
      <c r="B4" s="114" t="s">
        <v>2</v>
      </c>
      <c r="C4" s="51" t="s">
        <v>3</v>
      </c>
      <c r="D4" s="51" t="s">
        <v>4</v>
      </c>
      <c r="E4" s="78" t="s">
        <v>5</v>
      </c>
      <c r="F4" s="21" t="s">
        <v>6</v>
      </c>
      <c r="G4" s="51" t="s">
        <v>24</v>
      </c>
      <c r="H4" s="106" t="s">
        <v>8</v>
      </c>
    </row>
    <row r="5" spans="1:8" s="1" customFormat="1" ht="12.75" customHeight="1" thickBot="1">
      <c r="A5" s="40"/>
      <c r="B5" s="115"/>
      <c r="C5" s="52"/>
      <c r="D5" s="63"/>
      <c r="E5" s="79"/>
      <c r="F5" s="41"/>
      <c r="G5" s="98"/>
      <c r="H5" s="107"/>
    </row>
    <row r="6" spans="1:8" s="1" customFormat="1" ht="12.75" customHeight="1">
      <c r="A6" s="23">
        <v>6361</v>
      </c>
      <c r="B6" s="116"/>
      <c r="C6" s="53"/>
      <c r="D6" s="64"/>
      <c r="E6" s="80">
        <v>13612298</v>
      </c>
      <c r="F6" s="24"/>
      <c r="G6" s="99"/>
      <c r="H6" s="108"/>
    </row>
    <row r="7" spans="1:8" s="1" customFormat="1" ht="12.75" customHeight="1">
      <c r="A7" s="42">
        <v>63811</v>
      </c>
      <c r="B7" s="117"/>
      <c r="C7" s="54"/>
      <c r="D7" s="65"/>
      <c r="E7" s="80">
        <v>31586.42</v>
      </c>
      <c r="F7" s="43"/>
      <c r="G7" s="100"/>
      <c r="H7" s="109"/>
    </row>
    <row r="8" spans="1:8" s="1" customFormat="1" ht="12.75" customHeight="1">
      <c r="A8" s="42">
        <v>6393</v>
      </c>
      <c r="B8" s="117"/>
      <c r="C8" s="54"/>
      <c r="D8" s="65"/>
      <c r="E8" s="122">
        <v>427460.92</v>
      </c>
      <c r="F8" s="43"/>
      <c r="G8" s="100"/>
      <c r="H8" s="109"/>
    </row>
    <row r="9" spans="1:8" s="1" customFormat="1" ht="12.75" customHeight="1">
      <c r="A9" s="42">
        <v>651</v>
      </c>
      <c r="B9" s="117"/>
      <c r="C9" s="54"/>
      <c r="D9" s="65"/>
      <c r="E9" s="81"/>
      <c r="F9" s="43"/>
      <c r="G9" s="100"/>
      <c r="H9" s="109"/>
    </row>
    <row r="10" spans="1:8" s="1" customFormat="1" ht="12.75">
      <c r="A10" s="25">
        <v>6526</v>
      </c>
      <c r="B10" s="118"/>
      <c r="C10" s="55"/>
      <c r="D10" s="66">
        <v>150000</v>
      </c>
      <c r="E10" s="55"/>
      <c r="F10" s="26"/>
      <c r="G10" s="101"/>
      <c r="H10" s="110"/>
    </row>
    <row r="11" spans="1:8" s="1" customFormat="1" ht="12.75">
      <c r="A11" s="25">
        <v>653</v>
      </c>
      <c r="B11" s="118"/>
      <c r="C11" s="55"/>
      <c r="D11" s="55"/>
      <c r="E11" s="55"/>
      <c r="F11" s="26"/>
      <c r="G11" s="101"/>
      <c r="H11" s="110"/>
    </row>
    <row r="12" spans="1:8" s="1" customFormat="1" ht="12.75">
      <c r="A12" s="25">
        <v>6615</v>
      </c>
      <c r="B12" s="118"/>
      <c r="C12" s="55">
        <v>53000</v>
      </c>
      <c r="D12" s="55"/>
      <c r="E12" s="55"/>
      <c r="F12" s="26"/>
      <c r="G12" s="101"/>
      <c r="H12" s="110"/>
    </row>
    <row r="13" spans="1:8" s="1" customFormat="1" ht="12.75">
      <c r="A13" s="25">
        <v>663</v>
      </c>
      <c r="B13" s="118"/>
      <c r="C13" s="55"/>
      <c r="D13" s="55"/>
      <c r="E13" s="55"/>
      <c r="F13" s="26"/>
      <c r="G13" s="101"/>
      <c r="H13" s="110"/>
    </row>
    <row r="14" spans="1:8" s="1" customFormat="1" ht="12.75">
      <c r="A14" s="25">
        <v>6711</v>
      </c>
      <c r="B14" s="118">
        <v>3091844.48</v>
      </c>
      <c r="C14" s="55"/>
      <c r="D14" s="55"/>
      <c r="E14" s="55"/>
      <c r="F14" s="26"/>
      <c r="G14" s="101"/>
      <c r="H14" s="110"/>
    </row>
    <row r="15" spans="1:8" s="1" customFormat="1" ht="12.75">
      <c r="A15" s="25">
        <v>6712</v>
      </c>
      <c r="B15" s="118">
        <v>214920.38</v>
      </c>
      <c r="C15" s="55"/>
      <c r="D15" s="55"/>
      <c r="E15" s="55"/>
      <c r="F15" s="26"/>
      <c r="G15" s="101"/>
      <c r="H15" s="110"/>
    </row>
    <row r="16" spans="1:8" s="1" customFormat="1" ht="12.75">
      <c r="A16" s="25">
        <v>673</v>
      </c>
      <c r="B16" s="118"/>
      <c r="C16" s="55"/>
      <c r="D16" s="55"/>
      <c r="E16" s="55"/>
      <c r="F16" s="26"/>
      <c r="G16" s="101"/>
      <c r="H16" s="110"/>
    </row>
    <row r="17" spans="1:8" s="1" customFormat="1" ht="12.75">
      <c r="A17" s="25">
        <v>721</v>
      </c>
      <c r="B17" s="118"/>
      <c r="C17" s="55"/>
      <c r="D17" s="55"/>
      <c r="E17" s="55"/>
      <c r="F17" s="26"/>
      <c r="G17" s="101">
        <v>4000</v>
      </c>
      <c r="H17" s="110"/>
    </row>
    <row r="18" spans="1:8" s="1" customFormat="1" ht="12.75">
      <c r="A18" s="25">
        <v>8445</v>
      </c>
      <c r="B18" s="118"/>
      <c r="C18" s="55"/>
      <c r="D18" s="55"/>
      <c r="E18" s="55"/>
      <c r="F18" s="26"/>
      <c r="G18" s="101"/>
      <c r="H18" s="110">
        <v>63409.24</v>
      </c>
    </row>
    <row r="19" spans="1:8" s="1" customFormat="1" ht="12.75">
      <c r="A19" s="25">
        <v>922</v>
      </c>
      <c r="B19" s="118"/>
      <c r="C19" s="55"/>
      <c r="D19" s="55"/>
      <c r="E19" s="55">
        <v>291168</v>
      </c>
      <c r="F19" s="26"/>
      <c r="G19" s="101"/>
      <c r="H19" s="110"/>
    </row>
    <row r="20" spans="1:8" s="1" customFormat="1" ht="12.75">
      <c r="A20" s="30"/>
      <c r="B20" s="119"/>
      <c r="C20" s="56"/>
      <c r="D20" s="56"/>
      <c r="E20" s="56"/>
      <c r="F20" s="31"/>
      <c r="G20" s="102"/>
      <c r="H20" s="111"/>
    </row>
    <row r="21" spans="1:8" s="1" customFormat="1" ht="12.75">
      <c r="A21" s="30"/>
      <c r="B21" s="119"/>
      <c r="C21" s="56"/>
      <c r="D21" s="56"/>
      <c r="E21" s="56"/>
      <c r="F21" s="31"/>
      <c r="G21" s="102"/>
      <c r="H21" s="111"/>
    </row>
    <row r="22" spans="1:8" s="1" customFormat="1" ht="13.5" thickBot="1">
      <c r="A22" s="27"/>
      <c r="B22" s="120"/>
      <c r="C22" s="57"/>
      <c r="D22" s="57"/>
      <c r="E22" s="57"/>
      <c r="F22" s="28"/>
      <c r="G22" s="103"/>
      <c r="H22" s="112"/>
    </row>
    <row r="23" spans="1:8" s="1" customFormat="1" ht="30" customHeight="1" thickBot="1">
      <c r="A23" s="7" t="s">
        <v>9</v>
      </c>
      <c r="B23" s="121">
        <f>SUM(B14:B22)</f>
        <v>3306764.86</v>
      </c>
      <c r="C23" s="58">
        <f>SUM(C12:C22)</f>
        <v>53000</v>
      </c>
      <c r="D23" s="58">
        <f>SUM(D6:D22)</f>
        <v>150000</v>
      </c>
      <c r="E23" s="58">
        <f>SUM(E6:E22)</f>
        <v>14362513.34</v>
      </c>
      <c r="F23" s="29">
        <f>+F10</f>
        <v>0</v>
      </c>
      <c r="G23" s="58">
        <f>SUM(G17)</f>
        <v>4000</v>
      </c>
      <c r="H23" s="113">
        <f>SUM(H18)</f>
        <v>63409.24</v>
      </c>
    </row>
    <row r="24" spans="1:8" s="1" customFormat="1" ht="30.75" customHeight="1" thickBot="1">
      <c r="A24" s="7" t="s">
        <v>26</v>
      </c>
      <c r="B24" s="140">
        <f>SUM(B23:H23)</f>
        <v>17939687.439999998</v>
      </c>
      <c r="C24" s="141"/>
      <c r="D24" s="141"/>
      <c r="E24" s="141"/>
      <c r="F24" s="141"/>
      <c r="G24" s="141"/>
      <c r="H24" s="142"/>
    </row>
    <row r="25" spans="1:8" s="1" customFormat="1" ht="30.75" customHeight="1">
      <c r="A25" s="123"/>
      <c r="B25" s="124"/>
      <c r="C25" s="124"/>
      <c r="D25" s="124"/>
      <c r="E25" s="124"/>
      <c r="F25" s="124"/>
      <c r="G25" s="124"/>
      <c r="H25" s="124"/>
    </row>
    <row r="26" spans="1:8" s="1" customFormat="1" ht="30.75" customHeight="1">
      <c r="A26" s="123"/>
      <c r="B26" s="124"/>
      <c r="C26" s="124"/>
      <c r="D26" s="124"/>
      <c r="E26" s="124"/>
      <c r="F26" s="124"/>
      <c r="G26" s="124"/>
      <c r="H26" s="124"/>
    </row>
    <row r="27" spans="1:8" s="1" customFormat="1" ht="30.75" customHeight="1">
      <c r="A27" s="123"/>
      <c r="B27" s="124"/>
      <c r="C27" s="124"/>
      <c r="D27" s="124"/>
      <c r="E27" s="124"/>
      <c r="F27" s="124"/>
      <c r="G27" s="124"/>
      <c r="H27" s="124"/>
    </row>
    <row r="28" spans="1:8" s="1" customFormat="1" ht="30.75" customHeight="1">
      <c r="A28" s="123"/>
      <c r="B28" s="124"/>
      <c r="C28" s="124"/>
      <c r="D28" s="124"/>
      <c r="E28" s="124"/>
      <c r="F28" s="124"/>
      <c r="G28" s="124"/>
      <c r="H28" s="124"/>
    </row>
    <row r="29" spans="1:11" s="1" customFormat="1" ht="30.75" customHeight="1">
      <c r="A29" s="123"/>
      <c r="B29" s="124"/>
      <c r="C29" s="124"/>
      <c r="D29" s="148"/>
      <c r="E29" s="148"/>
      <c r="F29" s="148"/>
      <c r="G29" s="148"/>
      <c r="H29" s="148"/>
      <c r="I29" s="148"/>
      <c r="J29" s="148"/>
      <c r="K29" s="148"/>
    </row>
    <row r="30" spans="3:5" ht="13.5" customHeight="1">
      <c r="C30" s="61"/>
      <c r="D30" s="67"/>
      <c r="E30" s="83"/>
    </row>
    <row r="31" spans="3:5" ht="13.5" customHeight="1">
      <c r="C31" s="61"/>
      <c r="D31" s="68"/>
      <c r="E31" s="84"/>
    </row>
    <row r="32" spans="4:5" ht="13.5" customHeight="1">
      <c r="D32" s="69"/>
      <c r="E32" s="85"/>
    </row>
    <row r="33" spans="4:5" ht="13.5" customHeight="1">
      <c r="D33" s="70"/>
      <c r="E33" s="86"/>
    </row>
    <row r="34" spans="4:5" ht="13.5" customHeight="1">
      <c r="D34" s="67"/>
      <c r="E34" s="82"/>
    </row>
    <row r="35" spans="3:5" ht="28.5" customHeight="1">
      <c r="C35" s="61"/>
      <c r="D35" s="67"/>
      <c r="E35" s="87"/>
    </row>
    <row r="36" spans="3:5" ht="13.5" customHeight="1">
      <c r="C36" s="61"/>
      <c r="D36" s="67"/>
      <c r="E36" s="84"/>
    </row>
    <row r="37" spans="4:5" ht="13.5" customHeight="1">
      <c r="D37" s="67"/>
      <c r="E37" s="82"/>
    </row>
    <row r="38" spans="4:5" ht="13.5" customHeight="1">
      <c r="D38" s="67"/>
      <c r="E38" s="86"/>
    </row>
    <row r="39" spans="4:5" ht="13.5" customHeight="1">
      <c r="D39" s="67"/>
      <c r="E39" s="82"/>
    </row>
    <row r="40" spans="4:5" ht="22.5" customHeight="1">
      <c r="D40" s="67"/>
      <c r="E40" s="88"/>
    </row>
    <row r="41" spans="4:5" ht="13.5" customHeight="1">
      <c r="D41" s="69"/>
      <c r="E41" s="85"/>
    </row>
    <row r="42" spans="2:5" ht="13.5" customHeight="1">
      <c r="B42" s="61"/>
      <c r="D42" s="69"/>
      <c r="E42" s="89"/>
    </row>
    <row r="43" spans="3:5" ht="13.5" customHeight="1">
      <c r="C43" s="61"/>
      <c r="D43" s="69"/>
      <c r="E43" s="90"/>
    </row>
    <row r="44" spans="3:5" ht="13.5" customHeight="1">
      <c r="C44" s="61"/>
      <c r="D44" s="70"/>
      <c r="E44" s="84"/>
    </row>
    <row r="45" spans="4:5" ht="13.5" customHeight="1">
      <c r="D45" s="67"/>
      <c r="E45" s="82"/>
    </row>
    <row r="46" spans="2:5" ht="13.5" customHeight="1">
      <c r="B46" s="61"/>
      <c r="D46" s="67"/>
      <c r="E46" s="83"/>
    </row>
    <row r="47" spans="3:5" ht="13.5" customHeight="1">
      <c r="C47" s="61"/>
      <c r="D47" s="67"/>
      <c r="E47" s="89"/>
    </row>
    <row r="48" spans="3:5" ht="13.5" customHeight="1">
      <c r="C48" s="61"/>
      <c r="D48" s="70"/>
      <c r="E48" s="84"/>
    </row>
    <row r="49" spans="4:5" ht="13.5" customHeight="1">
      <c r="D49" s="69"/>
      <c r="E49" s="82"/>
    </row>
    <row r="50" spans="3:5" ht="13.5" customHeight="1">
      <c r="C50" s="61"/>
      <c r="D50" s="69"/>
      <c r="E50" s="89"/>
    </row>
    <row r="51" spans="4:5" ht="22.5" customHeight="1">
      <c r="D51" s="70"/>
      <c r="E51" s="88"/>
    </row>
    <row r="52" spans="4:5" ht="13.5" customHeight="1">
      <c r="D52" s="67"/>
      <c r="E52" s="82"/>
    </row>
    <row r="53" spans="4:5" ht="13.5" customHeight="1">
      <c r="D53" s="70"/>
      <c r="E53" s="84"/>
    </row>
    <row r="54" spans="4:5" ht="13.5" customHeight="1">
      <c r="D54" s="67"/>
      <c r="E54" s="82"/>
    </row>
    <row r="55" spans="4:5" ht="13.5" customHeight="1">
      <c r="D55" s="67"/>
      <c r="E55" s="82"/>
    </row>
    <row r="56" spans="1:5" ht="13.5" customHeight="1">
      <c r="A56" s="9"/>
      <c r="D56" s="71"/>
      <c r="E56" s="89"/>
    </row>
    <row r="57" spans="2:5" ht="13.5" customHeight="1">
      <c r="B57" s="61"/>
      <c r="C57" s="61"/>
      <c r="D57" s="72"/>
      <c r="E57" s="89"/>
    </row>
    <row r="58" spans="2:5" ht="13.5" customHeight="1">
      <c r="B58" s="61"/>
      <c r="C58" s="61"/>
      <c r="D58" s="72"/>
      <c r="E58" s="83"/>
    </row>
    <row r="59" spans="2:5" ht="13.5" customHeight="1">
      <c r="B59" s="61"/>
      <c r="C59" s="61"/>
      <c r="D59" s="70"/>
      <c r="E59" s="86"/>
    </row>
    <row r="60" spans="4:5" ht="12.75">
      <c r="D60" s="67"/>
      <c r="E60" s="82"/>
    </row>
    <row r="61" spans="2:5" ht="12.75">
      <c r="B61" s="61"/>
      <c r="D61" s="67"/>
      <c r="E61" s="89"/>
    </row>
    <row r="62" spans="3:5" ht="12.75">
      <c r="C62" s="61"/>
      <c r="D62" s="67"/>
      <c r="E62" s="83"/>
    </row>
    <row r="63" spans="3:5" ht="12.75">
      <c r="C63" s="61"/>
      <c r="D63" s="70"/>
      <c r="E63" s="84"/>
    </row>
    <row r="64" spans="4:5" ht="12.75">
      <c r="D64" s="67"/>
      <c r="E64" s="82"/>
    </row>
    <row r="65" spans="4:5" ht="12.75">
      <c r="D65" s="67"/>
      <c r="E65" s="82"/>
    </row>
    <row r="66" spans="4:5" ht="12.75">
      <c r="D66" s="73"/>
      <c r="E66" s="91"/>
    </row>
    <row r="67" spans="4:5" ht="12.75">
      <c r="D67" s="67"/>
      <c r="E67" s="82"/>
    </row>
    <row r="68" spans="4:5" ht="12.75">
      <c r="D68" s="67"/>
      <c r="E68" s="82"/>
    </row>
    <row r="69" spans="4:5" ht="12.75">
      <c r="D69" s="67"/>
      <c r="E69" s="82"/>
    </row>
    <row r="70" spans="4:5" ht="12.75">
      <c r="D70" s="70"/>
      <c r="E70" s="84"/>
    </row>
    <row r="71" spans="4:5" ht="12.75">
      <c r="D71" s="67"/>
      <c r="E71" s="82"/>
    </row>
    <row r="72" spans="4:5" ht="12.75">
      <c r="D72" s="70"/>
      <c r="E72" s="84"/>
    </row>
    <row r="73" spans="4:5" ht="12.75">
      <c r="D73" s="67"/>
      <c r="E73" s="82"/>
    </row>
    <row r="74" spans="4:5" ht="12.75">
      <c r="D74" s="67"/>
      <c r="E74" s="82"/>
    </row>
    <row r="75" spans="4:5" ht="12.75">
      <c r="D75" s="67"/>
      <c r="E75" s="82"/>
    </row>
    <row r="76" spans="4:5" ht="12.75">
      <c r="D76" s="67"/>
      <c r="E76" s="82"/>
    </row>
    <row r="77" spans="1:5" ht="28.5" customHeight="1">
      <c r="A77" s="10"/>
      <c r="B77" s="62"/>
      <c r="C77" s="62"/>
      <c r="D77" s="74"/>
      <c r="E77" s="92"/>
    </row>
    <row r="78" spans="3:5" ht="12.75">
      <c r="C78" s="61"/>
      <c r="D78" s="67"/>
      <c r="E78" s="83"/>
    </row>
    <row r="79" spans="4:5" ht="12.75">
      <c r="D79" s="75"/>
      <c r="E79" s="93"/>
    </row>
    <row r="80" spans="4:5" ht="12.75">
      <c r="D80" s="67"/>
      <c r="E80" s="82"/>
    </row>
    <row r="81" spans="4:5" ht="12.75">
      <c r="D81" s="73"/>
      <c r="E81" s="91"/>
    </row>
    <row r="82" spans="4:5" ht="12.75">
      <c r="D82" s="73"/>
      <c r="E82" s="91"/>
    </row>
    <row r="83" spans="4:5" ht="12.75">
      <c r="D83" s="67"/>
      <c r="E83" s="82"/>
    </row>
    <row r="84" spans="4:5" ht="12.75">
      <c r="D84" s="70"/>
      <c r="E84" s="84"/>
    </row>
    <row r="85" spans="4:5" ht="12.75">
      <c r="D85" s="67"/>
      <c r="E85" s="82"/>
    </row>
    <row r="86" spans="4:5" ht="12.75">
      <c r="D86" s="67"/>
      <c r="E86" s="82"/>
    </row>
    <row r="87" spans="4:5" ht="12.75">
      <c r="D87" s="70"/>
      <c r="E87" s="84"/>
    </row>
    <row r="88" spans="4:5" ht="12.75">
      <c r="D88" s="67"/>
      <c r="E88" s="82"/>
    </row>
    <row r="89" spans="4:5" ht="12.75">
      <c r="D89" s="73"/>
      <c r="E89" s="91"/>
    </row>
    <row r="90" spans="4:5" ht="12.75">
      <c r="D90" s="70"/>
      <c r="E90" s="93"/>
    </row>
    <row r="91" spans="4:5" ht="12.75">
      <c r="D91" s="69"/>
      <c r="E91" s="91"/>
    </row>
    <row r="92" spans="4:5" ht="12.75">
      <c r="D92" s="70"/>
      <c r="E92" s="84"/>
    </row>
    <row r="93" spans="4:5" ht="12.75">
      <c r="D93" s="67"/>
      <c r="E93" s="82"/>
    </row>
    <row r="94" spans="3:5" ht="12.75">
      <c r="C94" s="61"/>
      <c r="D94" s="67"/>
      <c r="E94" s="83"/>
    </row>
    <row r="95" spans="4:5" ht="12.75">
      <c r="D95" s="69"/>
      <c r="E95" s="84"/>
    </row>
    <row r="96" spans="4:5" ht="12.75">
      <c r="D96" s="69"/>
      <c r="E96" s="91"/>
    </row>
    <row r="97" spans="3:5" ht="12.75">
      <c r="C97" s="61"/>
      <c r="D97" s="69"/>
      <c r="E97" s="94"/>
    </row>
    <row r="98" spans="3:5" ht="12.75">
      <c r="C98" s="61"/>
      <c r="D98" s="70"/>
      <c r="E98" s="86"/>
    </row>
    <row r="99" spans="4:5" ht="12.75">
      <c r="D99" s="67"/>
      <c r="E99" s="82"/>
    </row>
    <row r="100" ht="12.75">
      <c r="D100" s="75"/>
    </row>
    <row r="101" spans="4:5" ht="11.25" customHeight="1">
      <c r="D101" s="73"/>
      <c r="E101" s="91"/>
    </row>
    <row r="102" spans="2:5" ht="24" customHeight="1">
      <c r="B102" s="61"/>
      <c r="D102" s="73"/>
      <c r="E102" s="95"/>
    </row>
    <row r="103" spans="3:5" ht="15" customHeight="1">
      <c r="C103" s="61"/>
      <c r="D103" s="73"/>
      <c r="E103" s="95"/>
    </row>
    <row r="104" spans="4:5" ht="11.25" customHeight="1">
      <c r="D104" s="75"/>
      <c r="E104" s="93"/>
    </row>
    <row r="105" spans="4:5" ht="12.75">
      <c r="D105" s="73"/>
      <c r="E105" s="91"/>
    </row>
    <row r="106" spans="2:5" ht="13.5" customHeight="1">
      <c r="B106" s="61"/>
      <c r="D106" s="73"/>
      <c r="E106" s="96"/>
    </row>
    <row r="107" spans="3:5" ht="12.75" customHeight="1">
      <c r="C107" s="61"/>
      <c r="D107" s="73"/>
      <c r="E107" s="83"/>
    </row>
    <row r="108" spans="3:5" ht="12.75" customHeight="1">
      <c r="C108" s="61"/>
      <c r="D108" s="70"/>
      <c r="E108" s="86"/>
    </row>
    <row r="109" spans="4:5" ht="12.75">
      <c r="D109" s="67"/>
      <c r="E109" s="82"/>
    </row>
    <row r="110" spans="3:5" ht="12.75">
      <c r="C110" s="61"/>
      <c r="D110" s="67"/>
      <c r="E110" s="94"/>
    </row>
    <row r="111" spans="4:5" ht="12.75">
      <c r="D111" s="75"/>
      <c r="E111" s="93"/>
    </row>
    <row r="112" spans="4:5" ht="12.75">
      <c r="D112" s="73"/>
      <c r="E112" s="91"/>
    </row>
    <row r="113" spans="4:5" ht="12.75">
      <c r="D113" s="67"/>
      <c r="E113" s="82"/>
    </row>
    <row r="114" spans="1:5" ht="19.5" customHeight="1">
      <c r="A114" s="11"/>
      <c r="B114" s="59"/>
      <c r="C114" s="59"/>
      <c r="D114" s="59"/>
      <c r="E114" s="89"/>
    </row>
    <row r="115" spans="1:5" ht="15" customHeight="1">
      <c r="A115" s="9"/>
      <c r="D115" s="71"/>
      <c r="E115" s="89"/>
    </row>
    <row r="116" spans="1:5" ht="12.75">
      <c r="A116" s="9"/>
      <c r="B116" s="61"/>
      <c r="D116" s="71"/>
      <c r="E116" s="83"/>
    </row>
    <row r="117" spans="3:5" ht="12.75">
      <c r="C117" s="61"/>
      <c r="D117" s="67"/>
      <c r="E117" s="89"/>
    </row>
    <row r="118" spans="4:5" ht="12.75">
      <c r="D118" s="68"/>
      <c r="E118" s="84"/>
    </row>
    <row r="119" spans="2:5" ht="12.75">
      <c r="B119" s="61"/>
      <c r="D119" s="67"/>
      <c r="E119" s="83"/>
    </row>
    <row r="120" spans="3:5" ht="12.75">
      <c r="C120" s="61"/>
      <c r="D120" s="67"/>
      <c r="E120" s="83"/>
    </row>
    <row r="121" spans="4:5" ht="12.75">
      <c r="D121" s="70"/>
      <c r="E121" s="86"/>
    </row>
    <row r="122" spans="3:5" ht="22.5" customHeight="1">
      <c r="C122" s="61"/>
      <c r="D122" s="67"/>
      <c r="E122" s="87"/>
    </row>
    <row r="123" spans="4:5" ht="12.75">
      <c r="D123" s="67"/>
      <c r="E123" s="86"/>
    </row>
    <row r="124" spans="2:5" ht="12.75">
      <c r="B124" s="61"/>
      <c r="D124" s="69"/>
      <c r="E124" s="89"/>
    </row>
    <row r="125" spans="3:5" ht="12.75">
      <c r="C125" s="61"/>
      <c r="D125" s="69"/>
      <c r="E125" s="90"/>
    </row>
    <row r="126" spans="4:5" ht="12.75">
      <c r="D126" s="70"/>
      <c r="E126" s="84"/>
    </row>
    <row r="127" spans="1:5" ht="13.5" customHeight="1">
      <c r="A127" s="9"/>
      <c r="D127" s="71"/>
      <c r="E127" s="89"/>
    </row>
    <row r="128" spans="2:5" ht="13.5" customHeight="1">
      <c r="B128" s="61"/>
      <c r="D128" s="67"/>
      <c r="E128" s="89"/>
    </row>
    <row r="129" spans="3:5" ht="13.5" customHeight="1">
      <c r="C129" s="61"/>
      <c r="D129" s="67"/>
      <c r="E129" s="83"/>
    </row>
    <row r="130" spans="3:5" ht="12.75">
      <c r="C130" s="61"/>
      <c r="D130" s="70"/>
      <c r="E130" s="84"/>
    </row>
    <row r="131" spans="3:5" ht="12.75">
      <c r="C131" s="61"/>
      <c r="D131" s="67"/>
      <c r="E131" s="83"/>
    </row>
    <row r="132" spans="4:5" ht="12.75">
      <c r="D132" s="75"/>
      <c r="E132" s="93"/>
    </row>
    <row r="133" spans="3:5" ht="12.75">
      <c r="C133" s="61"/>
      <c r="D133" s="69"/>
      <c r="E133" s="94"/>
    </row>
    <row r="134" spans="3:5" ht="12.75">
      <c r="C134" s="61"/>
      <c r="D134" s="70"/>
      <c r="E134" s="86"/>
    </row>
    <row r="135" spans="4:5" ht="12.75">
      <c r="D135" s="75"/>
      <c r="E135" s="97"/>
    </row>
    <row r="136" spans="2:5" ht="12.75">
      <c r="B136" s="61"/>
      <c r="D136" s="73"/>
      <c r="E136" s="96"/>
    </row>
    <row r="137" spans="3:5" ht="12.75">
      <c r="C137" s="61"/>
      <c r="D137" s="73"/>
      <c r="E137" s="83"/>
    </row>
    <row r="138" spans="3:5" ht="12.75">
      <c r="C138" s="61"/>
      <c r="D138" s="70"/>
      <c r="E138" s="86"/>
    </row>
    <row r="139" spans="3:5" ht="12.75">
      <c r="C139" s="61"/>
      <c r="D139" s="70"/>
      <c r="E139" s="86"/>
    </row>
    <row r="140" spans="4:5" ht="12.75">
      <c r="D140" s="67"/>
      <c r="E140" s="82"/>
    </row>
    <row r="141" spans="1:8" s="12" customFormat="1" ht="18" customHeight="1">
      <c r="A141" s="143"/>
      <c r="B141" s="144"/>
      <c r="C141" s="144"/>
      <c r="D141" s="144"/>
      <c r="E141" s="144"/>
      <c r="G141" s="104"/>
      <c r="H141" s="104"/>
    </row>
    <row r="142" spans="1:5" ht="28.5" customHeight="1">
      <c r="A142" s="10"/>
      <c r="B142" s="62"/>
      <c r="C142" s="62"/>
      <c r="D142" s="74"/>
      <c r="E142" s="92"/>
    </row>
    <row r="144" spans="1:5" ht="15.75">
      <c r="A144" s="13"/>
      <c r="B144" s="61"/>
      <c r="C144" s="61"/>
      <c r="D144" s="76"/>
      <c r="E144" s="96"/>
    </row>
    <row r="145" spans="1:5" ht="12.75">
      <c r="A145" s="9"/>
      <c r="B145" s="61"/>
      <c r="C145" s="61"/>
      <c r="D145" s="76"/>
      <c r="E145" s="96"/>
    </row>
    <row r="146" spans="1:5" ht="17.25" customHeight="1">
      <c r="A146" s="9"/>
      <c r="B146" s="61"/>
      <c r="C146" s="61"/>
      <c r="D146" s="76"/>
      <c r="E146" s="96"/>
    </row>
    <row r="147" spans="1:5" ht="13.5" customHeight="1">
      <c r="A147" s="9"/>
      <c r="B147" s="61"/>
      <c r="C147" s="61"/>
      <c r="D147" s="76"/>
      <c r="E147" s="96"/>
    </row>
    <row r="148" spans="1:5" ht="12.75">
      <c r="A148" s="9"/>
      <c r="B148" s="61"/>
      <c r="C148" s="61"/>
      <c r="D148" s="76"/>
      <c r="E148" s="96"/>
    </row>
    <row r="149" spans="1:3" ht="12.75">
      <c r="A149" s="9"/>
      <c r="B149" s="61"/>
      <c r="C149" s="61"/>
    </row>
    <row r="150" spans="1:5" ht="12.75">
      <c r="A150" s="9"/>
      <c r="B150" s="61"/>
      <c r="C150" s="61"/>
      <c r="D150" s="76"/>
      <c r="E150" s="96"/>
    </row>
    <row r="151" spans="1:5" ht="12.75">
      <c r="A151" s="9"/>
      <c r="B151" s="61"/>
      <c r="C151" s="61"/>
      <c r="D151" s="76"/>
      <c r="E151" s="94"/>
    </row>
    <row r="152" spans="1:5" ht="12.75">
      <c r="A152" s="9"/>
      <c r="B152" s="61"/>
      <c r="C152" s="61"/>
      <c r="D152" s="76"/>
      <c r="E152" s="96"/>
    </row>
    <row r="153" spans="1:5" ht="22.5" customHeight="1">
      <c r="A153" s="9"/>
      <c r="B153" s="61"/>
      <c r="C153" s="61"/>
      <c r="D153" s="76"/>
      <c r="E153" s="87"/>
    </row>
    <row r="154" spans="4:5" ht="22.5" customHeight="1">
      <c r="D154" s="70"/>
      <c r="E154" s="88"/>
    </row>
  </sheetData>
  <sheetProtection/>
  <mergeCells count="5">
    <mergeCell ref="A1:H1"/>
    <mergeCell ref="B24:H24"/>
    <mergeCell ref="A141:E141"/>
    <mergeCell ref="B3:H3"/>
    <mergeCell ref="D29:K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75" max="9" man="1"/>
    <brk id="13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A1">
      <selection activeCell="L1" sqref="L1"/>
    </sheetView>
  </sheetViews>
  <sheetFormatPr defaultColWidth="11.421875" defaultRowHeight="12.75"/>
  <cols>
    <col min="1" max="1" width="12.57421875" style="16" customWidth="1"/>
    <col min="2" max="2" width="34.28125" style="17" customWidth="1"/>
    <col min="3" max="3" width="20.28125" style="131" customWidth="1"/>
    <col min="4" max="5" width="13.7109375" style="131" customWidth="1"/>
    <col min="6" max="6" width="15.140625" style="131" customWidth="1"/>
    <col min="7" max="7" width="16.8515625" style="131" customWidth="1"/>
    <col min="8" max="9" width="10.8515625" style="131" customWidth="1"/>
    <col min="10" max="10" width="10.28125" style="131" customWidth="1"/>
    <col min="11" max="11" width="12.7109375" style="80" bestFit="1" customWidth="1"/>
    <col min="12" max="12" width="16.00390625" style="80" bestFit="1" customWidth="1"/>
    <col min="13" max="13" width="12.7109375" style="80" bestFit="1" customWidth="1"/>
    <col min="14" max="14" width="16.00390625" style="80" bestFit="1" customWidth="1"/>
    <col min="15" max="15" width="11.421875" style="2" customWidth="1"/>
    <col min="16" max="17" width="12.7109375" style="2" bestFit="1" customWidth="1"/>
    <col min="18" max="16384" width="11.421875" style="2" customWidth="1"/>
  </cols>
  <sheetData>
    <row r="1" spans="1:10" ht="18" customHeight="1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.75" customHeight="1">
      <c r="A2" s="20"/>
      <c r="B2" s="22"/>
      <c r="C2" s="125"/>
      <c r="D2" s="125"/>
      <c r="E2" s="125"/>
      <c r="F2" s="125"/>
      <c r="G2" s="125"/>
      <c r="H2" s="125"/>
      <c r="I2" s="125"/>
      <c r="J2" s="125"/>
    </row>
    <row r="3" spans="1:14" s="4" customFormat="1" ht="105" customHeight="1">
      <c r="A3" s="3" t="s">
        <v>10</v>
      </c>
      <c r="B3" s="3" t="s">
        <v>11</v>
      </c>
      <c r="C3" s="126" t="s">
        <v>27</v>
      </c>
      <c r="D3" s="126" t="s">
        <v>2</v>
      </c>
      <c r="E3" s="126" t="s">
        <v>3</v>
      </c>
      <c r="F3" s="126" t="s">
        <v>4</v>
      </c>
      <c r="G3" s="126" t="s">
        <v>5</v>
      </c>
      <c r="H3" s="126" t="s">
        <v>12</v>
      </c>
      <c r="I3" s="126" t="s">
        <v>7</v>
      </c>
      <c r="J3" s="126" t="s">
        <v>8</v>
      </c>
      <c r="K3" s="137" t="s">
        <v>117</v>
      </c>
      <c r="L3" s="126" t="s">
        <v>118</v>
      </c>
      <c r="M3" s="126" t="s">
        <v>119</v>
      </c>
      <c r="N3" s="126" t="s">
        <v>120</v>
      </c>
    </row>
    <row r="4" spans="1:14" ht="29.25" customHeight="1">
      <c r="A4" s="36"/>
      <c r="B4" s="35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s="4" customFormat="1" ht="75">
      <c r="A5" s="36"/>
      <c r="B5" s="45" t="s">
        <v>98</v>
      </c>
      <c r="C5" s="127"/>
      <c r="D5" s="127"/>
      <c r="E5" s="127"/>
      <c r="F5" s="127"/>
      <c r="G5" s="127"/>
      <c r="H5" s="127"/>
      <c r="I5" s="127"/>
      <c r="J5" s="127"/>
      <c r="K5" s="128"/>
      <c r="L5" s="127"/>
      <c r="M5" s="127"/>
      <c r="N5" s="127"/>
    </row>
    <row r="6" spans="1:14" ht="12.75" customHeight="1">
      <c r="A6" s="36"/>
      <c r="B6" s="3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32" customFormat="1" ht="31.5">
      <c r="A7" s="46">
        <v>5050</v>
      </c>
      <c r="B7" s="39" t="s">
        <v>32</v>
      </c>
      <c r="C7" s="129"/>
      <c r="D7" s="129"/>
      <c r="E7" s="129"/>
      <c r="F7" s="129"/>
      <c r="G7" s="129"/>
      <c r="H7" s="129"/>
      <c r="I7" s="129"/>
      <c r="J7" s="129"/>
      <c r="K7" s="138"/>
      <c r="L7" s="129"/>
      <c r="M7" s="129"/>
      <c r="N7" s="129"/>
    </row>
    <row r="8" spans="1:15" s="32" customFormat="1" ht="31.5" customHeight="1">
      <c r="A8" s="46" t="s">
        <v>33</v>
      </c>
      <c r="B8" s="39" t="s">
        <v>34</v>
      </c>
      <c r="C8" s="127">
        <f>SUM(D8)</f>
        <v>2952534.33</v>
      </c>
      <c r="D8" s="127">
        <f>SUM(D9+D62+D128)</f>
        <v>2952534.33</v>
      </c>
      <c r="E8" s="129"/>
      <c r="F8" s="129"/>
      <c r="G8" s="129"/>
      <c r="H8" s="129"/>
      <c r="I8" s="129"/>
      <c r="J8" s="129"/>
      <c r="K8" s="127">
        <f>SUM(K62)</f>
        <v>105570.38</v>
      </c>
      <c r="L8" s="129">
        <f>SUM(L9+L62)</f>
        <v>2977733.71</v>
      </c>
      <c r="M8" s="129"/>
      <c r="N8" s="129">
        <f>SUM(N9+N62)</f>
        <v>2977733.71</v>
      </c>
      <c r="O8" s="136"/>
    </row>
    <row r="9" spans="1:14" s="4" customFormat="1" ht="12.75">
      <c r="A9" s="36">
        <v>3</v>
      </c>
      <c r="B9" s="37" t="s">
        <v>29</v>
      </c>
      <c r="C9" s="127">
        <f>SUM(D9)</f>
        <v>2762813.33</v>
      </c>
      <c r="D9" s="127">
        <f>SUM(D14+D53+D59)</f>
        <v>2762813.33</v>
      </c>
      <c r="E9" s="127"/>
      <c r="F9" s="127"/>
      <c r="G9" s="127"/>
      <c r="H9" s="127"/>
      <c r="I9" s="127"/>
      <c r="J9" s="127"/>
      <c r="K9" s="128"/>
      <c r="L9" s="127">
        <f>SUM(L14+L53+L59)</f>
        <v>2762813.33</v>
      </c>
      <c r="M9" s="127"/>
      <c r="N9" s="127">
        <f>SUM(N14+N53+N59)</f>
        <v>2762813.33</v>
      </c>
    </row>
    <row r="10" spans="1:14" s="4" customFormat="1" ht="12.75">
      <c r="A10" s="36">
        <v>31</v>
      </c>
      <c r="B10" s="37" t="s">
        <v>13</v>
      </c>
      <c r="C10" s="127"/>
      <c r="D10" s="127"/>
      <c r="E10" s="127"/>
      <c r="F10" s="127"/>
      <c r="G10" s="127"/>
      <c r="H10" s="127"/>
      <c r="I10" s="127"/>
      <c r="J10" s="127"/>
      <c r="K10" s="128"/>
      <c r="L10" s="127"/>
      <c r="M10" s="127"/>
      <c r="N10" s="127"/>
    </row>
    <row r="11" spans="1:14" ht="12.75">
      <c r="A11" s="34">
        <v>311</v>
      </c>
      <c r="B11" s="35" t="s">
        <v>14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ht="12.75">
      <c r="A12" s="34">
        <v>312</v>
      </c>
      <c r="B12" s="35" t="s">
        <v>15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2.75">
      <c r="A13" s="34">
        <v>313</v>
      </c>
      <c r="B13" s="35" t="s">
        <v>16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s="4" customFormat="1" ht="12.75">
      <c r="A14" s="36">
        <v>32</v>
      </c>
      <c r="B14" s="37" t="s">
        <v>17</v>
      </c>
      <c r="C14" s="127">
        <f>SUM(C15+C19+C35+C46)</f>
        <v>1634913.33</v>
      </c>
      <c r="D14" s="127">
        <f>SUM(D15+D19+D35+D46)</f>
        <v>1634913.33</v>
      </c>
      <c r="E14" s="127"/>
      <c r="F14" s="127"/>
      <c r="G14" s="127"/>
      <c r="H14" s="127"/>
      <c r="I14" s="127"/>
      <c r="J14" s="127"/>
      <c r="K14" s="128"/>
      <c r="L14" s="127">
        <f>SUM(L15+L19+L35+L46)</f>
        <v>1634913.33</v>
      </c>
      <c r="M14" s="127">
        <f>SUM(M15+M19+M35+M46)</f>
        <v>0</v>
      </c>
      <c r="N14" s="127">
        <f>SUM(N15+N19+N35+N46)</f>
        <v>1634913.33</v>
      </c>
    </row>
    <row r="15" spans="1:14" s="4" customFormat="1" ht="12.75">
      <c r="A15" s="36">
        <v>321</v>
      </c>
      <c r="B15" s="37" t="s">
        <v>18</v>
      </c>
      <c r="C15" s="127">
        <f>SUM(C16:C17)</f>
        <v>60400</v>
      </c>
      <c r="D15" s="127">
        <f>SUM(D16:D17)</f>
        <v>60400</v>
      </c>
      <c r="E15" s="127"/>
      <c r="F15" s="127"/>
      <c r="G15" s="127"/>
      <c r="H15" s="127"/>
      <c r="I15" s="127"/>
      <c r="J15" s="127"/>
      <c r="K15" s="128"/>
      <c r="L15" s="127">
        <f>SUM(L16:L17)</f>
        <v>60400</v>
      </c>
      <c r="M15" s="127">
        <f>SUM(M16:M17)</f>
        <v>-30000</v>
      </c>
      <c r="N15" s="127">
        <f>SUM(L15:M15)</f>
        <v>30400</v>
      </c>
    </row>
    <row r="16" spans="1:14" ht="12.75">
      <c r="A16" s="34">
        <v>32111</v>
      </c>
      <c r="B16" s="35" t="s">
        <v>35</v>
      </c>
      <c r="C16" s="128">
        <f>SUM(D16)</f>
        <v>45000</v>
      </c>
      <c r="D16" s="128">
        <v>45000</v>
      </c>
      <c r="E16" s="128"/>
      <c r="F16" s="128"/>
      <c r="G16" s="128"/>
      <c r="H16" s="128"/>
      <c r="I16" s="128"/>
      <c r="J16" s="128"/>
      <c r="K16" s="128"/>
      <c r="L16" s="128">
        <v>45000</v>
      </c>
      <c r="M16" s="128">
        <v>-20000</v>
      </c>
      <c r="N16" s="128">
        <f>SUM(L16:M16)</f>
        <v>25000</v>
      </c>
    </row>
    <row r="17" spans="1:14" ht="12.75">
      <c r="A17" s="34">
        <v>32112</v>
      </c>
      <c r="B17" s="35" t="s">
        <v>36</v>
      </c>
      <c r="C17" s="128">
        <f>SUM(D17)</f>
        <v>15400</v>
      </c>
      <c r="D17" s="128">
        <v>15400</v>
      </c>
      <c r="E17" s="128"/>
      <c r="F17" s="128"/>
      <c r="G17" s="128"/>
      <c r="H17" s="128"/>
      <c r="I17" s="128"/>
      <c r="J17" s="128"/>
      <c r="K17" s="128"/>
      <c r="L17" s="128">
        <v>15400</v>
      </c>
      <c r="M17" s="128">
        <v>-10000</v>
      </c>
      <c r="N17" s="128">
        <f>SUM(L17:M17)</f>
        <v>5400</v>
      </c>
    </row>
    <row r="18" spans="1:14" ht="26.25" customHeight="1">
      <c r="A18" s="34">
        <v>3212</v>
      </c>
      <c r="B18" s="35" t="s">
        <v>92</v>
      </c>
      <c r="C18" s="128">
        <f>SUM(G18)</f>
        <v>0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s="4" customFormat="1" ht="18.75" customHeight="1">
      <c r="A19" s="36">
        <v>322</v>
      </c>
      <c r="B19" s="37" t="s">
        <v>19</v>
      </c>
      <c r="C19" s="127">
        <f>SUM(C20:C33)</f>
        <v>1093113.33</v>
      </c>
      <c r="D19" s="127">
        <f>SUM(D20:D33)</f>
        <v>1093113.33</v>
      </c>
      <c r="E19" s="127"/>
      <c r="F19" s="127"/>
      <c r="G19" s="127"/>
      <c r="H19" s="127"/>
      <c r="I19" s="127"/>
      <c r="J19" s="127"/>
      <c r="K19" s="128"/>
      <c r="L19" s="127">
        <f>SUM(L20:L33)</f>
        <v>1093113.33</v>
      </c>
      <c r="M19" s="127">
        <f>SUM(M20:M32)</f>
        <v>2000</v>
      </c>
      <c r="N19" s="127">
        <f>SUM(N20:N33)</f>
        <v>1095113.33</v>
      </c>
    </row>
    <row r="20" spans="1:14" ht="24" customHeight="1">
      <c r="A20" s="34">
        <v>32211</v>
      </c>
      <c r="B20" s="35" t="s">
        <v>37</v>
      </c>
      <c r="C20" s="128">
        <v>42000</v>
      </c>
      <c r="D20" s="128">
        <v>42000</v>
      </c>
      <c r="E20" s="128"/>
      <c r="F20" s="128"/>
      <c r="H20" s="128"/>
      <c r="I20" s="128"/>
      <c r="J20" s="128"/>
      <c r="K20" s="128"/>
      <c r="L20" s="128">
        <v>42000</v>
      </c>
      <c r="M20" s="128"/>
      <c r="N20" s="128">
        <f aca="true" t="shared" si="0" ref="N20:N33">SUM(L20:M20)</f>
        <v>42000</v>
      </c>
    </row>
    <row r="21" spans="1:14" ht="12.75">
      <c r="A21" s="34">
        <v>32212</v>
      </c>
      <c r="B21" s="35" t="s">
        <v>38</v>
      </c>
      <c r="C21" s="128">
        <v>31500</v>
      </c>
      <c r="D21" s="128">
        <v>31500</v>
      </c>
      <c r="E21" s="128"/>
      <c r="F21" s="128"/>
      <c r="G21" s="128"/>
      <c r="H21" s="128"/>
      <c r="I21" s="128"/>
      <c r="J21" s="128"/>
      <c r="K21" s="128"/>
      <c r="L21" s="128">
        <v>31500</v>
      </c>
      <c r="M21" s="128"/>
      <c r="N21" s="128">
        <f t="shared" si="0"/>
        <v>31500</v>
      </c>
    </row>
    <row r="22" spans="1:14" ht="12.75">
      <c r="A22" s="34">
        <v>32214</v>
      </c>
      <c r="B22" s="35" t="s">
        <v>39</v>
      </c>
      <c r="C22" s="128">
        <f>SUM(D22)</f>
        <v>73000</v>
      </c>
      <c r="D22" s="128">
        <v>73000</v>
      </c>
      <c r="E22" s="128"/>
      <c r="F22" s="128"/>
      <c r="G22" s="128"/>
      <c r="H22" s="128"/>
      <c r="I22" s="128"/>
      <c r="J22" s="128"/>
      <c r="K22" s="128"/>
      <c r="L22" s="128">
        <v>73000</v>
      </c>
      <c r="M22" s="128">
        <v>4000</v>
      </c>
      <c r="N22" s="128">
        <f t="shared" si="0"/>
        <v>77000</v>
      </c>
    </row>
    <row r="23" spans="1:14" ht="12.75">
      <c r="A23" s="34">
        <v>32224</v>
      </c>
      <c r="B23" s="35" t="s">
        <v>74</v>
      </c>
      <c r="C23" s="128">
        <v>9850</v>
      </c>
      <c r="D23" s="128">
        <v>9850</v>
      </c>
      <c r="E23" s="128"/>
      <c r="F23" s="128"/>
      <c r="G23" s="128"/>
      <c r="H23" s="128"/>
      <c r="I23" s="128"/>
      <c r="J23" s="128"/>
      <c r="K23" s="128"/>
      <c r="L23" s="128">
        <v>9850</v>
      </c>
      <c r="M23" s="128"/>
      <c r="N23" s="128">
        <f t="shared" si="0"/>
        <v>9850</v>
      </c>
    </row>
    <row r="24" spans="1:14" ht="12.75">
      <c r="A24" s="34">
        <v>32231</v>
      </c>
      <c r="B24" s="35" t="s">
        <v>40</v>
      </c>
      <c r="C24" s="128">
        <v>89000</v>
      </c>
      <c r="D24" s="128">
        <v>89000</v>
      </c>
      <c r="E24" s="128"/>
      <c r="F24" s="128"/>
      <c r="G24" s="128"/>
      <c r="H24" s="128"/>
      <c r="I24" s="128"/>
      <c r="J24" s="128"/>
      <c r="K24" s="128"/>
      <c r="L24" s="128">
        <v>89000</v>
      </c>
      <c r="M24" s="128"/>
      <c r="N24" s="128">
        <f t="shared" si="0"/>
        <v>89000</v>
      </c>
    </row>
    <row r="25" spans="1:14" ht="12.75">
      <c r="A25" s="34">
        <v>32232</v>
      </c>
      <c r="B25" s="35" t="s">
        <v>41</v>
      </c>
      <c r="C25" s="128">
        <v>179000</v>
      </c>
      <c r="D25" s="128">
        <v>179000</v>
      </c>
      <c r="E25" s="128"/>
      <c r="F25" s="128"/>
      <c r="G25" s="128"/>
      <c r="H25" s="128"/>
      <c r="I25" s="128"/>
      <c r="J25" s="128"/>
      <c r="K25" s="128"/>
      <c r="L25" s="128">
        <v>179000</v>
      </c>
      <c r="M25" s="128"/>
      <c r="N25" s="128">
        <f t="shared" si="0"/>
        <v>179000</v>
      </c>
    </row>
    <row r="26" spans="1:14" ht="12.75">
      <c r="A26" s="34">
        <v>32233</v>
      </c>
      <c r="B26" s="35" t="s">
        <v>42</v>
      </c>
      <c r="C26" s="128">
        <f>SUM(D26:F26)</f>
        <v>14000</v>
      </c>
      <c r="D26" s="128">
        <v>14000</v>
      </c>
      <c r="E26" s="128"/>
      <c r="F26" s="128"/>
      <c r="G26" s="128"/>
      <c r="H26" s="128"/>
      <c r="I26" s="128"/>
      <c r="J26" s="128"/>
      <c r="K26" s="128"/>
      <c r="L26" s="128">
        <v>14000</v>
      </c>
      <c r="M26" s="128">
        <v>4000</v>
      </c>
      <c r="N26" s="128">
        <f t="shared" si="0"/>
        <v>18000</v>
      </c>
    </row>
    <row r="27" spans="1:14" ht="25.5">
      <c r="A27" s="34">
        <v>32234</v>
      </c>
      <c r="B27" s="35" t="s">
        <v>43</v>
      </c>
      <c r="C27" s="128">
        <f>SUM(D27:E27)</f>
        <v>504000</v>
      </c>
      <c r="D27" s="128">
        <v>504000</v>
      </c>
      <c r="E27" s="128"/>
      <c r="F27" s="128"/>
      <c r="G27" s="128"/>
      <c r="H27" s="128"/>
      <c r="I27" s="128"/>
      <c r="J27" s="128"/>
      <c r="K27" s="128"/>
      <c r="L27" s="128">
        <v>504000</v>
      </c>
      <c r="M27" s="128"/>
      <c r="N27" s="128">
        <f t="shared" si="0"/>
        <v>504000</v>
      </c>
    </row>
    <row r="28" spans="1:14" ht="12.75">
      <c r="A28" s="34">
        <v>32241</v>
      </c>
      <c r="B28" s="35" t="s">
        <v>44</v>
      </c>
      <c r="C28" s="128">
        <v>78000</v>
      </c>
      <c r="D28" s="128">
        <v>78000</v>
      </c>
      <c r="E28" s="128"/>
      <c r="F28" s="128"/>
      <c r="G28" s="128"/>
      <c r="H28" s="128"/>
      <c r="I28" s="128"/>
      <c r="J28" s="128"/>
      <c r="K28" s="128"/>
      <c r="L28" s="128">
        <v>78000</v>
      </c>
      <c r="M28" s="128"/>
      <c r="N28" s="128">
        <f t="shared" si="0"/>
        <v>78000</v>
      </c>
    </row>
    <row r="29" spans="1:15" ht="25.5">
      <c r="A29" s="34">
        <v>32242</v>
      </c>
      <c r="B29" s="35" t="s">
        <v>45</v>
      </c>
      <c r="C29" s="128">
        <v>19500</v>
      </c>
      <c r="D29" s="128">
        <v>19500</v>
      </c>
      <c r="E29" s="128"/>
      <c r="F29" s="128"/>
      <c r="G29" s="128"/>
      <c r="H29" s="128"/>
      <c r="I29" s="128"/>
      <c r="J29" s="128"/>
      <c r="K29" s="128"/>
      <c r="L29" s="128">
        <v>19500</v>
      </c>
      <c r="M29" s="128">
        <v>-6000</v>
      </c>
      <c r="N29" s="128">
        <f t="shared" si="0"/>
        <v>13500</v>
      </c>
      <c r="O29" s="80"/>
    </row>
    <row r="30" spans="1:14" ht="12.75">
      <c r="A30" s="34">
        <v>32243</v>
      </c>
      <c r="B30" s="35" t="s">
        <v>46</v>
      </c>
      <c r="C30" s="128">
        <f>SUM(D30)</f>
        <v>12500</v>
      </c>
      <c r="D30" s="128">
        <v>12500</v>
      </c>
      <c r="E30" s="128"/>
      <c r="F30" s="128"/>
      <c r="G30" s="128"/>
      <c r="H30" s="128"/>
      <c r="I30" s="128"/>
      <c r="J30" s="128"/>
      <c r="K30" s="128"/>
      <c r="L30" s="128">
        <v>12500</v>
      </c>
      <c r="M30" s="128"/>
      <c r="N30" s="128">
        <f t="shared" si="0"/>
        <v>12500</v>
      </c>
    </row>
    <row r="31" spans="1:14" ht="12.75">
      <c r="A31" s="34">
        <v>32251</v>
      </c>
      <c r="B31" s="35" t="s">
        <v>47</v>
      </c>
      <c r="C31" s="128">
        <v>22763.33</v>
      </c>
      <c r="D31" s="128">
        <v>22763.33</v>
      </c>
      <c r="E31" s="128"/>
      <c r="F31" s="128"/>
      <c r="G31" s="128"/>
      <c r="H31" s="128"/>
      <c r="I31" s="128"/>
      <c r="J31" s="128"/>
      <c r="K31" s="128"/>
      <c r="L31" s="128">
        <v>22763.33</v>
      </c>
      <c r="M31" s="128">
        <v>-3000</v>
      </c>
      <c r="N31" s="128">
        <f t="shared" si="0"/>
        <v>19763.33</v>
      </c>
    </row>
    <row r="32" spans="1:14" ht="12.75">
      <c r="A32" s="34">
        <v>32252</v>
      </c>
      <c r="B32" s="35" t="s">
        <v>48</v>
      </c>
      <c r="C32" s="128">
        <v>9000</v>
      </c>
      <c r="D32" s="128">
        <v>9000</v>
      </c>
      <c r="E32" s="128"/>
      <c r="F32" s="128"/>
      <c r="G32" s="128"/>
      <c r="H32" s="128"/>
      <c r="I32" s="128"/>
      <c r="J32" s="128"/>
      <c r="K32" s="128"/>
      <c r="L32" s="128">
        <v>9000</v>
      </c>
      <c r="M32" s="128">
        <v>3000</v>
      </c>
      <c r="N32" s="128">
        <f t="shared" si="0"/>
        <v>12000</v>
      </c>
    </row>
    <row r="33" spans="1:14" ht="12.75">
      <c r="A33" s="34">
        <v>32271</v>
      </c>
      <c r="B33" s="35" t="s">
        <v>49</v>
      </c>
      <c r="C33" s="128">
        <v>9000</v>
      </c>
      <c r="D33" s="128">
        <v>9000</v>
      </c>
      <c r="E33" s="128"/>
      <c r="F33" s="128"/>
      <c r="G33" s="128"/>
      <c r="H33" s="128"/>
      <c r="I33" s="128"/>
      <c r="J33" s="128"/>
      <c r="K33" s="128"/>
      <c r="L33" s="128">
        <v>9000</v>
      </c>
      <c r="M33" s="128"/>
      <c r="N33" s="128">
        <f t="shared" si="0"/>
        <v>9000</v>
      </c>
    </row>
    <row r="34" spans="1:14" ht="12.75">
      <c r="A34" s="34"/>
      <c r="B34" s="35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s="4" customFormat="1" ht="12.75">
      <c r="A35" s="36">
        <v>323</v>
      </c>
      <c r="B35" s="37" t="s">
        <v>20</v>
      </c>
      <c r="C35" s="127">
        <f>SUM(C36:C44)</f>
        <v>411400</v>
      </c>
      <c r="D35" s="127">
        <f>SUM(D36:D44)</f>
        <v>411400</v>
      </c>
      <c r="E35" s="127"/>
      <c r="F35" s="127"/>
      <c r="G35" s="127"/>
      <c r="H35" s="127"/>
      <c r="I35" s="127"/>
      <c r="J35" s="127"/>
      <c r="K35" s="128"/>
      <c r="L35" s="127">
        <f>SUM(L36:L44)</f>
        <v>411400</v>
      </c>
      <c r="M35" s="127">
        <f>SUM(M36:M44)</f>
        <v>28000</v>
      </c>
      <c r="N35" s="127">
        <f>SUM(N36:N44)</f>
        <v>439400</v>
      </c>
    </row>
    <row r="36" spans="1:14" ht="12.75">
      <c r="A36" s="34">
        <v>32321</v>
      </c>
      <c r="B36" s="35" t="s">
        <v>50</v>
      </c>
      <c r="C36" s="128">
        <v>49000</v>
      </c>
      <c r="D36" s="128">
        <v>49000</v>
      </c>
      <c r="E36" s="128"/>
      <c r="F36" s="128"/>
      <c r="G36" s="128"/>
      <c r="H36" s="128"/>
      <c r="I36" s="128"/>
      <c r="J36" s="128"/>
      <c r="K36" s="128"/>
      <c r="L36" s="128">
        <v>49000</v>
      </c>
      <c r="M36" s="128"/>
      <c r="N36" s="128">
        <f aca="true" t="shared" si="1" ref="N36:N44">SUM(L36:M36)</f>
        <v>49000</v>
      </c>
    </row>
    <row r="37" spans="1:14" ht="12.75">
      <c r="A37" s="34">
        <v>32322</v>
      </c>
      <c r="B37" s="35" t="s">
        <v>51</v>
      </c>
      <c r="C37" s="128">
        <f>SUM(D37:G37)</f>
        <v>140000</v>
      </c>
      <c r="D37" s="128">
        <v>140000</v>
      </c>
      <c r="E37" s="128"/>
      <c r="F37" s="128"/>
      <c r="G37" s="128"/>
      <c r="H37" s="128"/>
      <c r="I37" s="128"/>
      <c r="J37" s="128"/>
      <c r="K37" s="128"/>
      <c r="L37" s="128">
        <v>140000</v>
      </c>
      <c r="M37" s="128">
        <v>20000</v>
      </c>
      <c r="N37" s="128">
        <f t="shared" si="1"/>
        <v>160000</v>
      </c>
    </row>
    <row r="38" spans="1:14" ht="12.75">
      <c r="A38" s="34">
        <v>32331</v>
      </c>
      <c r="B38" s="35" t="s">
        <v>52</v>
      </c>
      <c r="C38" s="128">
        <v>10000</v>
      </c>
      <c r="D38" s="128">
        <v>10000</v>
      </c>
      <c r="E38" s="128"/>
      <c r="F38" s="128"/>
      <c r="G38" s="128"/>
      <c r="H38" s="128"/>
      <c r="I38" s="128"/>
      <c r="J38" s="128"/>
      <c r="K38" s="128"/>
      <c r="L38" s="128">
        <v>10000</v>
      </c>
      <c r="M38" s="128"/>
      <c r="N38" s="128">
        <f t="shared" si="1"/>
        <v>10000</v>
      </c>
    </row>
    <row r="39" spans="1:14" ht="12.75">
      <c r="A39" s="34">
        <v>32341</v>
      </c>
      <c r="B39" s="35" t="s">
        <v>53</v>
      </c>
      <c r="C39" s="128">
        <v>118000</v>
      </c>
      <c r="D39" s="128">
        <v>118000</v>
      </c>
      <c r="E39" s="128"/>
      <c r="F39" s="128"/>
      <c r="G39" s="128"/>
      <c r="H39" s="128"/>
      <c r="I39" s="128"/>
      <c r="J39" s="128"/>
      <c r="K39" s="128"/>
      <c r="L39" s="128">
        <v>118000</v>
      </c>
      <c r="M39" s="128">
        <v>15000</v>
      </c>
      <c r="N39" s="128">
        <f t="shared" si="1"/>
        <v>133000</v>
      </c>
    </row>
    <row r="40" spans="1:14" ht="12.75">
      <c r="A40" s="34">
        <v>32351</v>
      </c>
      <c r="B40" s="35" t="s">
        <v>54</v>
      </c>
      <c r="C40" s="128">
        <v>8200</v>
      </c>
      <c r="D40" s="128">
        <v>8200</v>
      </c>
      <c r="E40" s="128"/>
      <c r="F40" s="128"/>
      <c r="G40" s="128"/>
      <c r="H40" s="128"/>
      <c r="I40" s="128"/>
      <c r="J40" s="128"/>
      <c r="K40" s="128"/>
      <c r="L40" s="128">
        <v>8200</v>
      </c>
      <c r="M40" s="128"/>
      <c r="N40" s="128">
        <f t="shared" si="1"/>
        <v>8200</v>
      </c>
    </row>
    <row r="41" spans="1:14" ht="12.75">
      <c r="A41" s="34">
        <v>32361</v>
      </c>
      <c r="B41" s="35" t="s">
        <v>55</v>
      </c>
      <c r="C41" s="128">
        <v>28000</v>
      </c>
      <c r="D41" s="128">
        <v>28000</v>
      </c>
      <c r="E41" s="128"/>
      <c r="F41" s="128"/>
      <c r="G41" s="128"/>
      <c r="H41" s="128"/>
      <c r="I41" s="128"/>
      <c r="J41" s="128"/>
      <c r="K41" s="128"/>
      <c r="L41" s="128">
        <v>28000</v>
      </c>
      <c r="M41" s="128">
        <v>-10000</v>
      </c>
      <c r="N41" s="128">
        <f t="shared" si="1"/>
        <v>18000</v>
      </c>
    </row>
    <row r="42" spans="1:14" ht="12.75">
      <c r="A42" s="34">
        <v>32371</v>
      </c>
      <c r="B42" s="35" t="s">
        <v>56</v>
      </c>
      <c r="C42" s="128">
        <v>29000</v>
      </c>
      <c r="D42" s="128">
        <v>29000</v>
      </c>
      <c r="E42" s="128"/>
      <c r="F42" s="128"/>
      <c r="G42" s="128"/>
      <c r="H42" s="128"/>
      <c r="I42" s="128"/>
      <c r="J42" s="128"/>
      <c r="K42" s="128"/>
      <c r="L42" s="128">
        <v>29000</v>
      </c>
      <c r="M42" s="128">
        <v>9000</v>
      </c>
      <c r="N42" s="128">
        <f t="shared" si="1"/>
        <v>38000</v>
      </c>
    </row>
    <row r="43" spans="1:14" ht="12.75">
      <c r="A43" s="34">
        <v>32381</v>
      </c>
      <c r="B43" s="35" t="s">
        <v>57</v>
      </c>
      <c r="C43" s="128">
        <v>20500</v>
      </c>
      <c r="D43" s="128">
        <v>20500</v>
      </c>
      <c r="E43" s="128"/>
      <c r="F43" s="128"/>
      <c r="G43" s="128"/>
      <c r="H43" s="128"/>
      <c r="I43" s="128"/>
      <c r="J43" s="128"/>
      <c r="K43" s="128"/>
      <c r="L43" s="128">
        <v>20500</v>
      </c>
      <c r="M43" s="128">
        <v>-1000</v>
      </c>
      <c r="N43" s="128">
        <f t="shared" si="1"/>
        <v>19500</v>
      </c>
    </row>
    <row r="44" spans="1:14" ht="12.75">
      <c r="A44" s="34">
        <v>32391</v>
      </c>
      <c r="B44" s="35" t="s">
        <v>58</v>
      </c>
      <c r="C44" s="128">
        <v>8700</v>
      </c>
      <c r="D44" s="128">
        <v>8700</v>
      </c>
      <c r="E44" s="128"/>
      <c r="F44" s="128"/>
      <c r="G44" s="128"/>
      <c r="H44" s="128"/>
      <c r="I44" s="128"/>
      <c r="J44" s="128"/>
      <c r="K44" s="128"/>
      <c r="L44" s="128">
        <v>8700</v>
      </c>
      <c r="M44" s="128">
        <v>-5000</v>
      </c>
      <c r="N44" s="128">
        <f t="shared" si="1"/>
        <v>3700</v>
      </c>
    </row>
    <row r="45" spans="1:14" ht="12.75">
      <c r="A45" s="34"/>
      <c r="B45" s="35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s="4" customFormat="1" ht="12.75">
      <c r="A46" s="36">
        <v>329</v>
      </c>
      <c r="B46" s="37" t="s">
        <v>64</v>
      </c>
      <c r="C46" s="127">
        <f>SUM(C47:C51)</f>
        <v>70000</v>
      </c>
      <c r="D46" s="127">
        <f>SUM(D47:D51)</f>
        <v>70000</v>
      </c>
      <c r="E46" s="127"/>
      <c r="F46" s="127"/>
      <c r="G46" s="127"/>
      <c r="H46" s="127"/>
      <c r="I46" s="127"/>
      <c r="J46" s="127"/>
      <c r="K46" s="128"/>
      <c r="L46" s="127">
        <f>SUM(L47:L51)</f>
        <v>70000</v>
      </c>
      <c r="M46" s="127">
        <f>SUM(M47:M51)</f>
        <v>0</v>
      </c>
      <c r="N46" s="127">
        <f>SUM(N47:N51)</f>
        <v>70000</v>
      </c>
    </row>
    <row r="47" spans="1:14" s="4" customFormat="1" ht="12.75">
      <c r="A47" s="34">
        <v>3292</v>
      </c>
      <c r="B47" s="35" t="s">
        <v>59</v>
      </c>
      <c r="C47" s="128">
        <f>SUM(D47:E47)</f>
        <v>52000</v>
      </c>
      <c r="D47" s="128">
        <v>52000</v>
      </c>
      <c r="E47" s="127"/>
      <c r="F47" s="127"/>
      <c r="G47" s="127"/>
      <c r="H47" s="127"/>
      <c r="I47" s="127"/>
      <c r="J47" s="127"/>
      <c r="K47" s="128"/>
      <c r="L47" s="128">
        <v>52000</v>
      </c>
      <c r="M47" s="127"/>
      <c r="N47" s="128">
        <f>SUM(L47:M47)</f>
        <v>52000</v>
      </c>
    </row>
    <row r="48" spans="1:14" s="4" customFormat="1" ht="12.75">
      <c r="A48" s="34">
        <v>3293</v>
      </c>
      <c r="B48" s="35" t="s">
        <v>60</v>
      </c>
      <c r="C48" s="128">
        <f>SUM(D48:E48)</f>
        <v>4500</v>
      </c>
      <c r="D48" s="128">
        <v>4500</v>
      </c>
      <c r="E48" s="127"/>
      <c r="F48" s="127"/>
      <c r="G48" s="127"/>
      <c r="H48" s="127"/>
      <c r="I48" s="127"/>
      <c r="J48" s="127"/>
      <c r="K48" s="128"/>
      <c r="L48" s="128">
        <v>4500</v>
      </c>
      <c r="M48" s="127"/>
      <c r="N48" s="128">
        <f>SUM(L48:M48)</f>
        <v>4500</v>
      </c>
    </row>
    <row r="49" spans="1:14" s="4" customFormat="1" ht="12.75">
      <c r="A49" s="34">
        <v>3294</v>
      </c>
      <c r="B49" s="35" t="s">
        <v>61</v>
      </c>
      <c r="C49" s="128">
        <v>1500</v>
      </c>
      <c r="D49" s="128">
        <v>1500</v>
      </c>
      <c r="E49" s="127"/>
      <c r="F49" s="127"/>
      <c r="G49" s="127"/>
      <c r="H49" s="127"/>
      <c r="I49" s="127"/>
      <c r="J49" s="127"/>
      <c r="K49" s="128"/>
      <c r="L49" s="128">
        <v>1500</v>
      </c>
      <c r="M49" s="127"/>
      <c r="N49" s="128">
        <f>SUM(L49:M49)</f>
        <v>1500</v>
      </c>
    </row>
    <row r="50" spans="1:14" s="4" customFormat="1" ht="12.75">
      <c r="A50" s="34">
        <v>3295</v>
      </c>
      <c r="B50" s="35" t="s">
        <v>62</v>
      </c>
      <c r="C50" s="128">
        <v>1500</v>
      </c>
      <c r="D50" s="128">
        <v>1500</v>
      </c>
      <c r="E50" s="127"/>
      <c r="F50" s="127"/>
      <c r="G50" s="127"/>
      <c r="H50" s="127"/>
      <c r="I50" s="127"/>
      <c r="J50" s="127"/>
      <c r="K50" s="128"/>
      <c r="L50" s="128">
        <f>SUM(C50)</f>
        <v>1500</v>
      </c>
      <c r="M50" s="128">
        <v>2000</v>
      </c>
      <c r="N50" s="128">
        <f>SUM(L50:M50)</f>
        <v>3500</v>
      </c>
    </row>
    <row r="51" spans="1:14" ht="12.75">
      <c r="A51" s="34">
        <v>33299</v>
      </c>
      <c r="B51" s="35" t="s">
        <v>63</v>
      </c>
      <c r="C51" s="128">
        <v>10500</v>
      </c>
      <c r="D51" s="128">
        <v>10500</v>
      </c>
      <c r="E51" s="128"/>
      <c r="F51" s="128"/>
      <c r="G51" s="128"/>
      <c r="H51" s="128"/>
      <c r="I51" s="128"/>
      <c r="J51" s="128"/>
      <c r="K51" s="128"/>
      <c r="L51" s="128">
        <f>SUM(C51)</f>
        <v>10500</v>
      </c>
      <c r="M51" s="128">
        <v>-2000</v>
      </c>
      <c r="N51" s="128">
        <f>SUM(L51:M51)</f>
        <v>8500</v>
      </c>
    </row>
    <row r="52" spans="1:14" ht="12.75">
      <c r="A52" s="34"/>
      <c r="B52" s="35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s="4" customFormat="1" ht="12.75">
      <c r="A53" s="36">
        <v>34</v>
      </c>
      <c r="B53" s="37" t="s">
        <v>21</v>
      </c>
      <c r="C53" s="127">
        <f>SUM(C55:C57)</f>
        <v>12900</v>
      </c>
      <c r="D53" s="127">
        <f>SUM(D54)</f>
        <v>12900</v>
      </c>
      <c r="E53" s="127"/>
      <c r="F53" s="127"/>
      <c r="G53" s="127"/>
      <c r="H53" s="127"/>
      <c r="I53" s="127"/>
      <c r="J53" s="127"/>
      <c r="K53" s="128"/>
      <c r="L53" s="127">
        <f>SUM(L54)</f>
        <v>12900</v>
      </c>
      <c r="M53" s="127"/>
      <c r="N53" s="127">
        <f>SUM(N54)</f>
        <v>12900</v>
      </c>
    </row>
    <row r="54" spans="1:14" ht="12.75">
      <c r="A54" s="34">
        <v>343</v>
      </c>
      <c r="B54" s="35" t="s">
        <v>22</v>
      </c>
      <c r="C54" s="128">
        <f>SUM(D54:E54)</f>
        <v>12900</v>
      </c>
      <c r="D54" s="128">
        <f>SUM(D55:D57)</f>
        <v>12900</v>
      </c>
      <c r="E54" s="128"/>
      <c r="F54" s="128"/>
      <c r="G54" s="128"/>
      <c r="H54" s="128"/>
      <c r="I54" s="128"/>
      <c r="J54" s="128"/>
      <c r="K54" s="128"/>
      <c r="L54" s="128">
        <f>SUM(L56:L58)</f>
        <v>12900</v>
      </c>
      <c r="M54" s="128"/>
      <c r="N54" s="128">
        <f>SUM(L54:M54)</f>
        <v>12900</v>
      </c>
    </row>
    <row r="55" spans="1:14" ht="25.5">
      <c r="A55" s="34">
        <v>34331</v>
      </c>
      <c r="B55" s="35" t="s">
        <v>65</v>
      </c>
      <c r="C55" s="128">
        <v>10750</v>
      </c>
      <c r="D55" s="128">
        <v>10750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5" ht="12.75">
      <c r="A56" s="34">
        <v>34332</v>
      </c>
      <c r="B56" s="35" t="s">
        <v>66</v>
      </c>
      <c r="C56" s="128">
        <v>550</v>
      </c>
      <c r="D56" s="128">
        <v>1600</v>
      </c>
      <c r="E56" s="128"/>
      <c r="F56" s="128"/>
      <c r="G56" s="128"/>
      <c r="H56" s="128"/>
      <c r="I56" s="128"/>
      <c r="J56" s="128"/>
      <c r="K56" s="128"/>
      <c r="L56" s="128">
        <v>10750</v>
      </c>
      <c r="M56" s="128"/>
      <c r="N56" s="128">
        <f>SUM(L56:M56)</f>
        <v>10750</v>
      </c>
      <c r="O56" s="80"/>
    </row>
    <row r="57" spans="1:14" ht="12.75">
      <c r="A57" s="34">
        <v>34344</v>
      </c>
      <c r="B57" s="35" t="s">
        <v>67</v>
      </c>
      <c r="C57" s="128">
        <v>1600</v>
      </c>
      <c r="D57" s="128">
        <v>550</v>
      </c>
      <c r="E57" s="128"/>
      <c r="F57" s="128"/>
      <c r="G57" s="128"/>
      <c r="H57" s="128"/>
      <c r="I57" s="128"/>
      <c r="J57" s="128"/>
      <c r="K57" s="128"/>
      <c r="L57" s="128">
        <v>550</v>
      </c>
      <c r="M57" s="128"/>
      <c r="N57" s="128">
        <f>SUM(L57:M57)</f>
        <v>550</v>
      </c>
    </row>
    <row r="58" spans="1:15" ht="12.75">
      <c r="A58" s="34"/>
      <c r="B58" s="35"/>
      <c r="C58" s="128"/>
      <c r="D58" s="128"/>
      <c r="E58" s="128"/>
      <c r="F58" s="128"/>
      <c r="G58" s="128"/>
      <c r="H58" s="128"/>
      <c r="I58" s="128"/>
      <c r="J58" s="128"/>
      <c r="K58" s="128"/>
      <c r="L58" s="128">
        <v>1600</v>
      </c>
      <c r="M58" s="128"/>
      <c r="N58" s="128">
        <f>SUM(L58:M58)</f>
        <v>1600</v>
      </c>
      <c r="O58" s="80"/>
    </row>
    <row r="59" spans="1:256" s="4" customFormat="1" ht="25.5">
      <c r="A59" s="36">
        <v>37</v>
      </c>
      <c r="B59" s="37" t="s">
        <v>68</v>
      </c>
      <c r="C59" s="127">
        <v>1115000</v>
      </c>
      <c r="D59" s="127">
        <v>1115000</v>
      </c>
      <c r="E59" s="127"/>
      <c r="F59" s="127"/>
      <c r="G59" s="127"/>
      <c r="H59" s="127"/>
      <c r="I59" s="127"/>
      <c r="J59" s="127"/>
      <c r="K59" s="128"/>
      <c r="L59" s="127">
        <f>SUM(L60)</f>
        <v>1115000</v>
      </c>
      <c r="M59" s="127"/>
      <c r="N59" s="127">
        <f>SUM(N60)</f>
        <v>1115000</v>
      </c>
      <c r="IV59" s="4">
        <f>SUM(A59:IU59)</f>
        <v>4460037</v>
      </c>
    </row>
    <row r="60" spans="1:14" ht="12.75">
      <c r="A60" s="34">
        <v>372</v>
      </c>
      <c r="B60" s="35" t="s">
        <v>69</v>
      </c>
      <c r="C60" s="128">
        <f>SUM(D60:E60)</f>
        <v>1115000</v>
      </c>
      <c r="D60" s="128">
        <f>SUM(D61)</f>
        <v>1115000</v>
      </c>
      <c r="E60" s="128"/>
      <c r="F60" s="128"/>
      <c r="G60" s="128"/>
      <c r="H60" s="128"/>
      <c r="I60" s="128"/>
      <c r="J60" s="128"/>
      <c r="K60" s="128"/>
      <c r="L60" s="128">
        <f>SUM(C60)</f>
        <v>1115000</v>
      </c>
      <c r="M60" s="128"/>
      <c r="N60" s="128">
        <f>SUM(L60:M60)</f>
        <v>1115000</v>
      </c>
    </row>
    <row r="61" spans="1:14" ht="12.75">
      <c r="A61" s="34">
        <v>3722</v>
      </c>
      <c r="B61" s="35" t="s">
        <v>70</v>
      </c>
      <c r="C61" s="128">
        <v>1115000</v>
      </c>
      <c r="D61" s="128">
        <v>1115000</v>
      </c>
      <c r="E61" s="128"/>
      <c r="F61" s="128"/>
      <c r="G61" s="128"/>
      <c r="H61" s="128"/>
      <c r="I61" s="128"/>
      <c r="J61" s="128"/>
      <c r="K61" s="128"/>
      <c r="L61" s="128">
        <f>SUM(C61)</f>
        <v>1115000</v>
      </c>
      <c r="M61" s="128"/>
      <c r="N61" s="128">
        <f>SUM(L61:M61)</f>
        <v>1115000</v>
      </c>
    </row>
    <row r="62" spans="1:14" s="4" customFormat="1" ht="25.5">
      <c r="A62" s="36">
        <v>4</v>
      </c>
      <c r="B62" s="37" t="s">
        <v>107</v>
      </c>
      <c r="C62" s="127">
        <f>SUM(D62:G62)</f>
        <v>109350</v>
      </c>
      <c r="D62" s="127">
        <f>SUM(D69+D63)</f>
        <v>109350</v>
      </c>
      <c r="E62" s="127"/>
      <c r="F62" s="127"/>
      <c r="G62" s="127"/>
      <c r="H62" s="127"/>
      <c r="I62" s="127"/>
      <c r="J62" s="127"/>
      <c r="K62" s="127">
        <f>SUM(K63+K69)</f>
        <v>105570.38</v>
      </c>
      <c r="L62" s="127">
        <f>SUM(L69+L63)</f>
        <v>214920.38</v>
      </c>
      <c r="M62" s="127">
        <f>SUM(M69+M63)</f>
        <v>0</v>
      </c>
      <c r="N62" s="127">
        <f>SUM(N63+N69)</f>
        <v>214920.38</v>
      </c>
    </row>
    <row r="63" spans="1:14" s="4" customFormat="1" ht="25.5">
      <c r="A63" s="36">
        <v>42</v>
      </c>
      <c r="B63" s="37" t="s">
        <v>107</v>
      </c>
      <c r="C63" s="127">
        <f>SUM(C64)</f>
        <v>44350</v>
      </c>
      <c r="D63" s="127">
        <f>SUM(D64)</f>
        <v>44350</v>
      </c>
      <c r="E63" s="127"/>
      <c r="F63" s="127"/>
      <c r="G63" s="127"/>
      <c r="H63" s="127"/>
      <c r="I63" s="127"/>
      <c r="J63" s="127"/>
      <c r="K63" s="127">
        <f>SUM(K64+K66)</f>
        <v>70570.38</v>
      </c>
      <c r="L63" s="127">
        <f>SUM(C63+K63)</f>
        <v>114920.38</v>
      </c>
      <c r="M63" s="127">
        <f>SUM(M66+M64)</f>
        <v>88150</v>
      </c>
      <c r="N63" s="127">
        <f>SUM(L63:M63)</f>
        <v>203070.38</v>
      </c>
    </row>
    <row r="64" spans="1:14" s="4" customFormat="1" ht="12.75">
      <c r="A64" s="36">
        <v>422</v>
      </c>
      <c r="B64" s="37" t="s">
        <v>121</v>
      </c>
      <c r="C64" s="127">
        <v>44350</v>
      </c>
      <c r="D64" s="127">
        <v>44350</v>
      </c>
      <c r="E64" s="127"/>
      <c r="F64" s="127"/>
      <c r="G64" s="127"/>
      <c r="H64" s="127"/>
      <c r="I64" s="127"/>
      <c r="J64" s="127"/>
      <c r="K64" s="127">
        <f>SUM(K65)</f>
        <v>9920.38</v>
      </c>
      <c r="L64" s="127">
        <f>SUM(K64+C64)</f>
        <v>54270.38</v>
      </c>
      <c r="M64" s="127">
        <f>SUM(M65)</f>
        <v>-9350</v>
      </c>
      <c r="N64" s="127">
        <f>SUM(N65)</f>
        <v>44920.38</v>
      </c>
    </row>
    <row r="65" spans="1:14" s="4" customFormat="1" ht="17.25" customHeight="1">
      <c r="A65" s="34">
        <v>4221</v>
      </c>
      <c r="B65" s="35" t="s">
        <v>77</v>
      </c>
      <c r="C65" s="128">
        <f>SUM(D65)</f>
        <v>44350</v>
      </c>
      <c r="D65" s="128">
        <v>44350</v>
      </c>
      <c r="E65" s="128"/>
      <c r="F65" s="128"/>
      <c r="G65" s="128"/>
      <c r="H65" s="128"/>
      <c r="I65" s="128"/>
      <c r="J65" s="128"/>
      <c r="K65" s="128">
        <v>9920.38</v>
      </c>
      <c r="L65" s="128">
        <f>SUM(K65+C65)</f>
        <v>54270.38</v>
      </c>
      <c r="M65" s="128">
        <v>-9350</v>
      </c>
      <c r="N65" s="128">
        <f>SUM(L65:M65)</f>
        <v>44920.38</v>
      </c>
    </row>
    <row r="66" spans="1:14" s="4" customFormat="1" ht="12.75">
      <c r="A66" s="36">
        <v>423</v>
      </c>
      <c r="B66" s="37" t="s">
        <v>122</v>
      </c>
      <c r="C66" s="127"/>
      <c r="D66" s="127"/>
      <c r="E66" s="127"/>
      <c r="F66" s="127"/>
      <c r="G66" s="127"/>
      <c r="H66" s="127"/>
      <c r="I66" s="127"/>
      <c r="J66" s="127"/>
      <c r="K66" s="127">
        <f>SUM(K67)</f>
        <v>60650</v>
      </c>
      <c r="L66" s="127">
        <f>SUM(K66)</f>
        <v>60650</v>
      </c>
      <c r="M66" s="127">
        <f>SUM(M67)</f>
        <v>97500</v>
      </c>
      <c r="N66" s="127">
        <f>SUM(L66:M66)</f>
        <v>158150</v>
      </c>
    </row>
    <row r="67" spans="1:14" s="4" customFormat="1" ht="12.75">
      <c r="A67" s="34">
        <v>4231</v>
      </c>
      <c r="B67" s="35" t="s">
        <v>123</v>
      </c>
      <c r="C67" s="128"/>
      <c r="D67" s="128"/>
      <c r="E67" s="128"/>
      <c r="F67" s="128"/>
      <c r="G67" s="128"/>
      <c r="H67" s="128"/>
      <c r="I67" s="128"/>
      <c r="J67" s="128"/>
      <c r="K67" s="128">
        <v>60650</v>
      </c>
      <c r="L67" s="128">
        <f>SUM(K67)</f>
        <v>60650</v>
      </c>
      <c r="M67" s="128">
        <v>97500</v>
      </c>
      <c r="N67" s="128">
        <f>SUM(L67:M67)</f>
        <v>158150</v>
      </c>
    </row>
    <row r="68" spans="1:14" s="4" customFormat="1" ht="12.75">
      <c r="A68" s="34">
        <v>4241</v>
      </c>
      <c r="B68" s="35" t="s">
        <v>116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s="4" customFormat="1" ht="25.5">
      <c r="A69" s="36">
        <v>45</v>
      </c>
      <c r="B69" s="37" t="s">
        <v>112</v>
      </c>
      <c r="C69" s="127">
        <f>SUM(D69)</f>
        <v>65000</v>
      </c>
      <c r="D69" s="127">
        <f>SUM(D70)</f>
        <v>65000</v>
      </c>
      <c r="E69" s="127"/>
      <c r="F69" s="127"/>
      <c r="G69" s="127"/>
      <c r="H69" s="127"/>
      <c r="I69" s="127"/>
      <c r="J69" s="127"/>
      <c r="K69" s="127">
        <f>SUM(K70)</f>
        <v>35000</v>
      </c>
      <c r="L69" s="127">
        <f>SUM(K69+C69)</f>
        <v>100000</v>
      </c>
      <c r="M69" s="127">
        <f>SUM(M70)</f>
        <v>-88150</v>
      </c>
      <c r="N69" s="127">
        <f>SUM(L69:M69)</f>
        <v>11850</v>
      </c>
    </row>
    <row r="70" spans="1:14" ht="12.75">
      <c r="A70" s="34">
        <v>4511</v>
      </c>
      <c r="B70" s="35" t="s">
        <v>113</v>
      </c>
      <c r="C70" s="128">
        <f>SUM(D70)</f>
        <v>65000</v>
      </c>
      <c r="D70" s="128">
        <v>65000</v>
      </c>
      <c r="E70" s="128"/>
      <c r="F70" s="128"/>
      <c r="G70" s="128"/>
      <c r="H70" s="128"/>
      <c r="I70" s="128"/>
      <c r="J70" s="128"/>
      <c r="K70" s="128">
        <v>35000</v>
      </c>
      <c r="L70" s="128">
        <f>SUM(C70+K70)</f>
        <v>100000</v>
      </c>
      <c r="M70" s="128">
        <v>-88150</v>
      </c>
      <c r="N70" s="128">
        <f>SUM(L70:M70)</f>
        <v>11850</v>
      </c>
    </row>
    <row r="71" spans="1:14" s="32" customFormat="1" ht="47.25">
      <c r="A71" s="38">
        <v>5060</v>
      </c>
      <c r="B71" s="39" t="s">
        <v>71</v>
      </c>
      <c r="C71" s="129">
        <f>SUM(C72)</f>
        <v>44000</v>
      </c>
      <c r="D71" s="129"/>
      <c r="E71" s="129">
        <f>SUM(E73+E84)</f>
        <v>44000</v>
      </c>
      <c r="F71" s="129"/>
      <c r="G71" s="129"/>
      <c r="H71" s="129"/>
      <c r="I71" s="129"/>
      <c r="J71" s="129"/>
      <c r="K71" s="138"/>
      <c r="L71" s="129">
        <f>SUM(L72)</f>
        <v>44000</v>
      </c>
      <c r="M71" s="129">
        <f>SUM(M72)</f>
        <v>13000</v>
      </c>
      <c r="N71" s="129">
        <f>SUM(N72)</f>
        <v>57000</v>
      </c>
    </row>
    <row r="72" spans="1:14" s="33" customFormat="1" ht="30">
      <c r="A72" s="47" t="s">
        <v>72</v>
      </c>
      <c r="B72" s="48" t="s">
        <v>73</v>
      </c>
      <c r="C72" s="130">
        <f>SUM(C73+C85)</f>
        <v>44000</v>
      </c>
      <c r="D72" s="130"/>
      <c r="E72" s="130">
        <f>SUM(E73+E84)</f>
        <v>44000</v>
      </c>
      <c r="F72" s="134"/>
      <c r="G72" s="134"/>
      <c r="H72" s="134"/>
      <c r="I72" s="134"/>
      <c r="J72" s="134"/>
      <c r="K72" s="134"/>
      <c r="L72" s="130">
        <v>44000</v>
      </c>
      <c r="M72" s="130">
        <f>SUM(M73+M84)</f>
        <v>13000</v>
      </c>
      <c r="N72" s="130">
        <f>SUM(N73+N84)</f>
        <v>57000</v>
      </c>
    </row>
    <row r="73" spans="1:14" s="44" customFormat="1" ht="15">
      <c r="A73" s="49">
        <v>3</v>
      </c>
      <c r="B73" s="48" t="s">
        <v>29</v>
      </c>
      <c r="C73" s="130">
        <f>SUM(C74)</f>
        <v>35500</v>
      </c>
      <c r="D73" s="130"/>
      <c r="E73" s="130">
        <f>SUM(E74)</f>
        <v>35500</v>
      </c>
      <c r="F73" s="130"/>
      <c r="G73" s="130"/>
      <c r="H73" s="130"/>
      <c r="I73" s="130"/>
      <c r="J73" s="130"/>
      <c r="K73" s="134"/>
      <c r="L73" s="130">
        <f>SUM(C73)</f>
        <v>35500</v>
      </c>
      <c r="M73" s="130">
        <f>SUM(M74)</f>
        <v>-5000</v>
      </c>
      <c r="N73" s="130">
        <f>SUM(N74)</f>
        <v>30500</v>
      </c>
    </row>
    <row r="74" spans="1:14" ht="12.75">
      <c r="A74" s="36">
        <v>32</v>
      </c>
      <c r="B74" s="37" t="s">
        <v>17</v>
      </c>
      <c r="C74" s="127">
        <f>SUM(C75+C79+C82)</f>
        <v>35500</v>
      </c>
      <c r="D74" s="127"/>
      <c r="E74" s="127">
        <f>SUM(E75+E79+E82)</f>
        <v>35500</v>
      </c>
      <c r="F74" s="128"/>
      <c r="G74" s="128"/>
      <c r="H74" s="128"/>
      <c r="I74" s="128"/>
      <c r="J74" s="128"/>
      <c r="K74" s="128"/>
      <c r="L74" s="127">
        <f>SUM(C74)</f>
        <v>35500</v>
      </c>
      <c r="M74" s="127">
        <f>SUM(M75)</f>
        <v>-5000</v>
      </c>
      <c r="N74" s="128">
        <f>SUM(N75+N79+N82)</f>
        <v>30500</v>
      </c>
    </row>
    <row r="75" spans="1:256" s="4" customFormat="1" ht="12.75">
      <c r="A75" s="36">
        <v>322</v>
      </c>
      <c r="B75" s="37" t="s">
        <v>19</v>
      </c>
      <c r="C75" s="127">
        <f>SUM(D75:E75)</f>
        <v>15000</v>
      </c>
      <c r="D75" s="127"/>
      <c r="E75" s="127">
        <f>SUM(E77:E78)</f>
        <v>15000</v>
      </c>
      <c r="F75" s="127"/>
      <c r="G75" s="127"/>
      <c r="H75" s="127"/>
      <c r="I75" s="127"/>
      <c r="J75" s="127"/>
      <c r="K75" s="128"/>
      <c r="L75" s="127">
        <f>SUM(L76:L78)</f>
        <v>15000</v>
      </c>
      <c r="M75" s="127">
        <f>SUM(M78)</f>
        <v>-5000</v>
      </c>
      <c r="N75" s="127">
        <f>SUM(N76:N78)</f>
        <v>10000</v>
      </c>
      <c r="IV75" s="4">
        <f>SUM(A75:IU75)</f>
        <v>50322</v>
      </c>
    </row>
    <row r="76" spans="1:14" s="4" customFormat="1" ht="12.75">
      <c r="A76" s="34">
        <v>3221</v>
      </c>
      <c r="B76" s="35" t="s">
        <v>74</v>
      </c>
      <c r="C76" s="128"/>
      <c r="D76" s="128"/>
      <c r="E76" s="128"/>
      <c r="F76" s="127"/>
      <c r="G76" s="127"/>
      <c r="H76" s="127"/>
      <c r="I76" s="127"/>
      <c r="J76" s="127"/>
      <c r="K76" s="128"/>
      <c r="L76" s="127"/>
      <c r="M76" s="127"/>
      <c r="N76" s="127"/>
    </row>
    <row r="77" spans="1:14" s="4" customFormat="1" ht="12.75">
      <c r="A77" s="34">
        <v>3224</v>
      </c>
      <c r="B77" s="35" t="s">
        <v>75</v>
      </c>
      <c r="C77" s="128">
        <f>SUM(E77)</f>
        <v>4000</v>
      </c>
      <c r="D77" s="128"/>
      <c r="E77" s="128">
        <v>4000</v>
      </c>
      <c r="F77" s="127"/>
      <c r="G77" s="127"/>
      <c r="H77" s="127"/>
      <c r="I77" s="127"/>
      <c r="J77" s="127"/>
      <c r="K77" s="128"/>
      <c r="L77" s="128">
        <f>SUM(C77)</f>
        <v>4000</v>
      </c>
      <c r="M77" s="127"/>
      <c r="N77" s="128">
        <v>4000</v>
      </c>
    </row>
    <row r="78" spans="1:14" s="4" customFormat="1" ht="12.75">
      <c r="A78" s="34">
        <v>32251</v>
      </c>
      <c r="B78" s="35" t="s">
        <v>110</v>
      </c>
      <c r="C78" s="128">
        <v>11000</v>
      </c>
      <c r="D78" s="128"/>
      <c r="E78" s="128">
        <v>11000</v>
      </c>
      <c r="F78" s="127"/>
      <c r="G78" s="127"/>
      <c r="H78" s="127"/>
      <c r="I78" s="127"/>
      <c r="J78" s="127"/>
      <c r="K78" s="128"/>
      <c r="L78" s="128">
        <f>SUM(C78)</f>
        <v>11000</v>
      </c>
      <c r="M78" s="128">
        <v>-5000</v>
      </c>
      <c r="N78" s="128">
        <f>SUM(L78:M78)</f>
        <v>6000</v>
      </c>
    </row>
    <row r="79" spans="1:14" s="4" customFormat="1" ht="11.25" customHeight="1">
      <c r="A79" s="36">
        <v>323</v>
      </c>
      <c r="B79" s="37" t="s">
        <v>20</v>
      </c>
      <c r="C79" s="127">
        <f>SUM(E79)</f>
        <v>10000</v>
      </c>
      <c r="D79" s="127"/>
      <c r="E79" s="127">
        <f>SUM(E80:E81)</f>
        <v>10000</v>
      </c>
      <c r="F79" s="127"/>
      <c r="G79" s="127"/>
      <c r="H79" s="127"/>
      <c r="I79" s="127"/>
      <c r="J79" s="127"/>
      <c r="K79" s="128"/>
      <c r="L79" s="127">
        <f>SUM(L80:L81)</f>
        <v>10000</v>
      </c>
      <c r="M79" s="127"/>
      <c r="N79" s="127">
        <f>SUM(N80:N81)</f>
        <v>10000</v>
      </c>
    </row>
    <row r="80" spans="1:14" ht="12.75">
      <c r="A80" s="34">
        <v>3231</v>
      </c>
      <c r="B80" s="35" t="s">
        <v>50</v>
      </c>
      <c r="C80" s="128">
        <f>SUM(D80:E80)</f>
        <v>6000</v>
      </c>
      <c r="D80" s="128"/>
      <c r="E80" s="128">
        <v>6000</v>
      </c>
      <c r="F80" s="128"/>
      <c r="G80" s="128"/>
      <c r="H80" s="128"/>
      <c r="I80" s="128"/>
      <c r="J80" s="128"/>
      <c r="K80" s="128"/>
      <c r="L80" s="128">
        <f aca="true" t="shared" si="2" ref="L80:L85">SUM(C80)</f>
        <v>6000</v>
      </c>
      <c r="M80" s="128"/>
      <c r="N80" s="128">
        <f>SUM(L80:M80)</f>
        <v>6000</v>
      </c>
    </row>
    <row r="81" spans="1:14" ht="12.75">
      <c r="A81" s="34">
        <v>3232</v>
      </c>
      <c r="B81" s="35" t="s">
        <v>115</v>
      </c>
      <c r="C81" s="128">
        <f>SUM(D81:E81)</f>
        <v>4000</v>
      </c>
      <c r="D81" s="128"/>
      <c r="E81" s="128">
        <v>4000</v>
      </c>
      <c r="F81" s="128"/>
      <c r="G81" s="128"/>
      <c r="H81" s="128"/>
      <c r="I81" s="128"/>
      <c r="J81" s="128"/>
      <c r="K81" s="128"/>
      <c r="L81" s="128">
        <f t="shared" si="2"/>
        <v>4000</v>
      </c>
      <c r="M81" s="128"/>
      <c r="N81" s="128">
        <f>SUM(L81)</f>
        <v>4000</v>
      </c>
    </row>
    <row r="82" spans="1:14" s="4" customFormat="1" ht="12.75">
      <c r="A82" s="36">
        <v>329</v>
      </c>
      <c r="B82" s="37" t="s">
        <v>78</v>
      </c>
      <c r="C82" s="127">
        <f>SUM(C83)</f>
        <v>10500</v>
      </c>
      <c r="D82" s="127"/>
      <c r="E82" s="127">
        <f>SUM(E83)</f>
        <v>10500</v>
      </c>
      <c r="F82" s="127"/>
      <c r="G82" s="127"/>
      <c r="H82" s="127"/>
      <c r="I82" s="127"/>
      <c r="J82" s="127"/>
      <c r="K82" s="128"/>
      <c r="L82" s="127">
        <f t="shared" si="2"/>
        <v>10500</v>
      </c>
      <c r="M82" s="127"/>
      <c r="N82" s="127">
        <f>SUM(N83)</f>
        <v>10500</v>
      </c>
    </row>
    <row r="83" spans="1:14" ht="12.75">
      <c r="A83" s="34">
        <v>3299</v>
      </c>
      <c r="B83" s="35" t="s">
        <v>79</v>
      </c>
      <c r="C83" s="128">
        <f>SUM(E83)</f>
        <v>10500</v>
      </c>
      <c r="D83" s="128"/>
      <c r="E83" s="128">
        <v>10500</v>
      </c>
      <c r="F83" s="128"/>
      <c r="G83" s="128"/>
      <c r="H83" s="128"/>
      <c r="I83" s="128"/>
      <c r="J83" s="128"/>
      <c r="K83" s="128"/>
      <c r="L83" s="128">
        <f t="shared" si="2"/>
        <v>10500</v>
      </c>
      <c r="M83" s="128"/>
      <c r="N83" s="128">
        <f>SUM(L83:M83)</f>
        <v>10500</v>
      </c>
    </row>
    <row r="84" spans="1:14" s="4" customFormat="1" ht="25.5">
      <c r="A84" s="36">
        <v>4</v>
      </c>
      <c r="B84" s="37" t="s">
        <v>23</v>
      </c>
      <c r="C84" s="127">
        <f>SUM(C85)</f>
        <v>8500</v>
      </c>
      <c r="D84" s="127"/>
      <c r="E84" s="127">
        <f>SUM(E85)</f>
        <v>8500</v>
      </c>
      <c r="F84" s="127"/>
      <c r="G84" s="127"/>
      <c r="H84" s="127"/>
      <c r="I84" s="127"/>
      <c r="J84" s="127"/>
      <c r="K84" s="128"/>
      <c r="L84" s="127">
        <f t="shared" si="2"/>
        <v>8500</v>
      </c>
      <c r="M84" s="127">
        <f>SUM(M87+M89)</f>
        <v>18000</v>
      </c>
      <c r="N84" s="127">
        <f>SUM(L84:M84)</f>
        <v>26500</v>
      </c>
    </row>
    <row r="85" spans="1:14" ht="25.5" customHeight="1">
      <c r="A85" s="36">
        <v>42</v>
      </c>
      <c r="B85" s="37" t="s">
        <v>31</v>
      </c>
      <c r="C85" s="128">
        <f>SUM(E85)</f>
        <v>8500</v>
      </c>
      <c r="D85" s="128"/>
      <c r="E85" s="128">
        <f>SUM(E93+E87)</f>
        <v>8500</v>
      </c>
      <c r="F85" s="128"/>
      <c r="G85" s="128"/>
      <c r="H85" s="128"/>
      <c r="I85" s="128"/>
      <c r="J85" s="128"/>
      <c r="K85" s="128"/>
      <c r="L85" s="128">
        <f t="shared" si="2"/>
        <v>8500</v>
      </c>
      <c r="M85" s="128">
        <f>SUM(M87)</f>
        <v>-5000</v>
      </c>
      <c r="N85" s="128">
        <f>SUM(L85:M85)</f>
        <v>3500</v>
      </c>
    </row>
    <row r="86" spans="1:14" ht="12.75">
      <c r="A86" s="34">
        <v>421</v>
      </c>
      <c r="B86" s="35" t="s">
        <v>28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s="4" customFormat="1" ht="12.75" customHeight="1">
      <c r="A87" s="36">
        <v>422</v>
      </c>
      <c r="B87" s="37" t="s">
        <v>76</v>
      </c>
      <c r="C87" s="127">
        <f>SUM(C88)</f>
        <v>8500</v>
      </c>
      <c r="D87" s="127"/>
      <c r="E87" s="127">
        <f>SUM(E88)</f>
        <v>8500</v>
      </c>
      <c r="F87" s="127"/>
      <c r="G87" s="127"/>
      <c r="H87" s="127"/>
      <c r="I87" s="127"/>
      <c r="J87" s="127"/>
      <c r="K87" s="128"/>
      <c r="L87" s="127">
        <f>SUM(C87)</f>
        <v>8500</v>
      </c>
      <c r="M87" s="127">
        <f>SUM(M88)</f>
        <v>-5000</v>
      </c>
      <c r="N87" s="127">
        <f>SUM(N88)</f>
        <v>3500</v>
      </c>
    </row>
    <row r="88" spans="1:14" ht="12.75" customHeight="1">
      <c r="A88" s="34">
        <v>4221</v>
      </c>
      <c r="B88" s="35" t="s">
        <v>77</v>
      </c>
      <c r="C88" s="128">
        <f>SUM(D88:E88)</f>
        <v>8500</v>
      </c>
      <c r="D88" s="128"/>
      <c r="E88" s="128">
        <v>8500</v>
      </c>
      <c r="F88" s="128"/>
      <c r="G88" s="128"/>
      <c r="H88" s="128"/>
      <c r="I88" s="128"/>
      <c r="J88" s="128"/>
      <c r="K88" s="128"/>
      <c r="L88" s="128">
        <f>SUM(C88)</f>
        <v>8500</v>
      </c>
      <c r="M88" s="128">
        <v>-5000</v>
      </c>
      <c r="N88" s="128">
        <f>SUM(L88:M88)</f>
        <v>3500</v>
      </c>
    </row>
    <row r="89" spans="1:14" s="4" customFormat="1" ht="12.75">
      <c r="A89" s="36">
        <v>423</v>
      </c>
      <c r="B89" s="37" t="s">
        <v>122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>
        <f>SUM(K89)</f>
        <v>0</v>
      </c>
      <c r="M89" s="127">
        <v>23000</v>
      </c>
      <c r="N89" s="127">
        <f>SUM(L89:M89)</f>
        <v>23000</v>
      </c>
    </row>
    <row r="90" spans="1:14" s="4" customFormat="1" ht="12.75">
      <c r="A90" s="34">
        <v>4231</v>
      </c>
      <c r="B90" s="35" t="s">
        <v>123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>
        <f>SUM(K90)</f>
        <v>0</v>
      </c>
      <c r="M90" s="128">
        <v>23000</v>
      </c>
      <c r="N90" s="128">
        <f>SUM(L90:M90)</f>
        <v>23000</v>
      </c>
    </row>
    <row r="91" spans="1:14" ht="12.75" customHeight="1">
      <c r="A91" s="34"/>
      <c r="B91" s="35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ht="12.75" customHeight="1">
      <c r="A92" s="34"/>
      <c r="B92" s="35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s="4" customFormat="1" ht="12.75" customHeight="1">
      <c r="A93" s="36">
        <v>45</v>
      </c>
      <c r="B93" s="37" t="s">
        <v>114</v>
      </c>
      <c r="C93" s="127">
        <f>SUM(D93:E93)</f>
        <v>0</v>
      </c>
      <c r="D93" s="127"/>
      <c r="E93" s="127">
        <f>SUM(E94)</f>
        <v>0</v>
      </c>
      <c r="F93" s="127"/>
      <c r="G93" s="127"/>
      <c r="H93" s="127"/>
      <c r="I93" s="127"/>
      <c r="J93" s="127"/>
      <c r="K93" s="128"/>
      <c r="L93" s="127"/>
      <c r="M93" s="127"/>
      <c r="N93" s="127"/>
    </row>
    <row r="94" spans="1:14" ht="12.75" customHeight="1">
      <c r="A94" s="34">
        <v>42311</v>
      </c>
      <c r="B94" s="35" t="s">
        <v>109</v>
      </c>
      <c r="C94" s="128">
        <f>SUM(D94:E94)</f>
        <v>0</v>
      </c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ht="12.75" customHeight="1">
      <c r="A95" s="34"/>
      <c r="B95" s="35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s="4" customFormat="1" ht="12.75" customHeight="1">
      <c r="A96" s="36">
        <v>54</v>
      </c>
      <c r="B96" s="37" t="s">
        <v>111</v>
      </c>
      <c r="C96" s="127">
        <f>SUM(D96:E96)</f>
        <v>63409.24</v>
      </c>
      <c r="D96" s="127"/>
      <c r="E96" s="127">
        <f>SUM(E97)</f>
        <v>63409.24</v>
      </c>
      <c r="F96" s="127"/>
      <c r="G96" s="127"/>
      <c r="H96" s="127"/>
      <c r="I96" s="127"/>
      <c r="J96" s="127"/>
      <c r="K96" s="128"/>
      <c r="L96" s="127">
        <f>SUM(C96)</f>
        <v>63409.24</v>
      </c>
      <c r="M96" s="127"/>
      <c r="N96" s="127">
        <f>SUM(N97)</f>
        <v>63409.24</v>
      </c>
    </row>
    <row r="97" spans="1:14" ht="12.75" customHeight="1">
      <c r="A97" s="34">
        <v>5445</v>
      </c>
      <c r="B97" s="35" t="s">
        <v>111</v>
      </c>
      <c r="C97" s="128">
        <f>SUM(D97:E97)</f>
        <v>63409.24</v>
      </c>
      <c r="D97" s="128"/>
      <c r="E97" s="128">
        <v>63409.24</v>
      </c>
      <c r="F97" s="128"/>
      <c r="G97" s="128"/>
      <c r="H97" s="128"/>
      <c r="I97" s="128"/>
      <c r="J97" s="128"/>
      <c r="K97" s="128"/>
      <c r="L97" s="128">
        <f>SUM(E97)</f>
        <v>63409.24</v>
      </c>
      <c r="M97" s="128"/>
      <c r="N97" s="128">
        <f>SUM(L97)</f>
        <v>63409.24</v>
      </c>
    </row>
    <row r="98" spans="1:14" s="4" customFormat="1" ht="12.75" customHeight="1">
      <c r="A98" s="36"/>
      <c r="B98" s="37"/>
      <c r="C98" s="127"/>
      <c r="D98" s="127"/>
      <c r="E98" s="127"/>
      <c r="F98" s="127"/>
      <c r="G98" s="127"/>
      <c r="H98" s="127"/>
      <c r="I98" s="127"/>
      <c r="J98" s="127"/>
      <c r="K98" s="128"/>
      <c r="L98" s="127"/>
      <c r="M98" s="127"/>
      <c r="N98" s="127"/>
    </row>
    <row r="99" spans="1:14" s="32" customFormat="1" ht="45" customHeight="1">
      <c r="A99" s="38">
        <v>5065</v>
      </c>
      <c r="B99" s="39" t="s">
        <v>80</v>
      </c>
      <c r="C99" s="129">
        <f>SUM(F99)</f>
        <v>180000</v>
      </c>
      <c r="D99" s="129"/>
      <c r="E99" s="129"/>
      <c r="F99" s="129">
        <f>SUM(F100+F106+F109)</f>
        <v>180000</v>
      </c>
      <c r="G99" s="129"/>
      <c r="H99" s="129"/>
      <c r="I99" s="129"/>
      <c r="J99" s="129"/>
      <c r="K99" s="138"/>
      <c r="L99" s="129">
        <f>SUM(C99)</f>
        <v>180000</v>
      </c>
      <c r="M99" s="129">
        <f>SUM(M106)</f>
        <v>-30000</v>
      </c>
      <c r="N99" s="129">
        <f>SUM(N106)</f>
        <v>150000</v>
      </c>
    </row>
    <row r="100" spans="1:14" s="4" customFormat="1" ht="26.25" customHeight="1">
      <c r="A100" s="36" t="s">
        <v>81</v>
      </c>
      <c r="B100" s="37" t="s">
        <v>82</v>
      </c>
      <c r="C100" s="127">
        <f>SUM(C102)</f>
        <v>0</v>
      </c>
      <c r="D100" s="127"/>
      <c r="E100" s="127"/>
      <c r="F100" s="127">
        <f>SUM(F102)</f>
        <v>0</v>
      </c>
      <c r="G100" s="127"/>
      <c r="H100" s="127"/>
      <c r="I100" s="127"/>
      <c r="J100" s="127"/>
      <c r="K100" s="128"/>
      <c r="L100" s="127"/>
      <c r="M100" s="127"/>
      <c r="N100" s="127"/>
    </row>
    <row r="101" spans="1:14" s="4" customFormat="1" ht="12.75" customHeight="1">
      <c r="A101" s="36">
        <v>3</v>
      </c>
      <c r="B101" s="37" t="s">
        <v>99</v>
      </c>
      <c r="C101" s="127"/>
      <c r="D101" s="127"/>
      <c r="E101" s="127"/>
      <c r="F101" s="127"/>
      <c r="G101" s="127"/>
      <c r="H101" s="127"/>
      <c r="I101" s="127"/>
      <c r="J101" s="127"/>
      <c r="K101" s="128"/>
      <c r="L101" s="127"/>
      <c r="M101" s="127"/>
      <c r="N101" s="127"/>
    </row>
    <row r="102" spans="1:14" s="4" customFormat="1" ht="12.75" customHeight="1">
      <c r="A102" s="36">
        <v>31</v>
      </c>
      <c r="B102" s="37" t="s">
        <v>83</v>
      </c>
      <c r="C102" s="127">
        <f>SUM(C103)</f>
        <v>0</v>
      </c>
      <c r="D102" s="127"/>
      <c r="E102" s="127"/>
      <c r="F102" s="127">
        <f>SUM(F103)</f>
        <v>0</v>
      </c>
      <c r="G102" s="127"/>
      <c r="H102" s="127"/>
      <c r="I102" s="127"/>
      <c r="J102" s="127"/>
      <c r="K102" s="128"/>
      <c r="L102" s="127"/>
      <c r="M102" s="127"/>
      <c r="N102" s="127"/>
    </row>
    <row r="103" spans="1:14" ht="12.75" customHeight="1">
      <c r="A103" s="34">
        <v>313</v>
      </c>
      <c r="B103" s="35" t="s">
        <v>16</v>
      </c>
      <c r="C103" s="128"/>
      <c r="D103" s="133"/>
      <c r="E103" s="128"/>
      <c r="F103" s="128"/>
      <c r="G103" s="128"/>
      <c r="H103" s="133"/>
      <c r="I103" s="128"/>
      <c r="J103" s="128"/>
      <c r="K103" s="128"/>
      <c r="L103" s="128"/>
      <c r="M103" s="128"/>
      <c r="N103" s="128"/>
    </row>
    <row r="104" spans="1:14" s="4" customFormat="1" ht="12.75">
      <c r="A104" s="34">
        <v>3131</v>
      </c>
      <c r="B104" s="35" t="s">
        <v>85</v>
      </c>
      <c r="C104" s="128"/>
      <c r="D104" s="127"/>
      <c r="E104" s="127"/>
      <c r="F104" s="128"/>
      <c r="G104" s="127"/>
      <c r="H104" s="127"/>
      <c r="I104" s="127"/>
      <c r="J104" s="127"/>
      <c r="K104" s="128"/>
      <c r="L104" s="127"/>
      <c r="M104" s="127"/>
      <c r="N104" s="127"/>
    </row>
    <row r="105" spans="1:14" s="4" customFormat="1" ht="12.75">
      <c r="A105" s="34"/>
      <c r="B105" s="35"/>
      <c r="C105" s="128"/>
      <c r="D105" s="127"/>
      <c r="E105" s="127"/>
      <c r="F105" s="128"/>
      <c r="G105" s="127"/>
      <c r="H105" s="127"/>
      <c r="I105" s="127"/>
      <c r="J105" s="127"/>
      <c r="K105" s="128"/>
      <c r="L105" s="127"/>
      <c r="M105" s="127"/>
      <c r="N105" s="127"/>
    </row>
    <row r="106" spans="1:14" s="4" customFormat="1" ht="12.75">
      <c r="A106" s="36">
        <v>32</v>
      </c>
      <c r="B106" s="37" t="s">
        <v>91</v>
      </c>
      <c r="C106" s="127">
        <f>SUM(C107)</f>
        <v>180000</v>
      </c>
      <c r="D106" s="127"/>
      <c r="E106" s="127"/>
      <c r="F106" s="127">
        <f>SUM(F107)</f>
        <v>180000</v>
      </c>
      <c r="G106" s="127"/>
      <c r="H106" s="127"/>
      <c r="I106" s="127"/>
      <c r="J106" s="127"/>
      <c r="K106" s="128"/>
      <c r="L106" s="127">
        <v>180000</v>
      </c>
      <c r="M106" s="127">
        <f>SUM(M107)</f>
        <v>-30000</v>
      </c>
      <c r="N106" s="127">
        <f>SUM(N107)</f>
        <v>150000</v>
      </c>
    </row>
    <row r="107" spans="1:14" s="4" customFormat="1" ht="12.75">
      <c r="A107" s="34">
        <v>322</v>
      </c>
      <c r="B107" s="35" t="s">
        <v>19</v>
      </c>
      <c r="C107" s="128">
        <f>SUM(D107:F107)</f>
        <v>180000</v>
      </c>
      <c r="D107" s="127"/>
      <c r="E107" s="127"/>
      <c r="F107" s="128">
        <f>SUM(F108)</f>
        <v>180000</v>
      </c>
      <c r="G107" s="127"/>
      <c r="H107" s="127"/>
      <c r="I107" s="127"/>
      <c r="J107" s="127"/>
      <c r="K107" s="128"/>
      <c r="L107" s="128">
        <v>180000</v>
      </c>
      <c r="M107" s="127">
        <f>SUM(M108)</f>
        <v>-30000</v>
      </c>
      <c r="N107" s="128">
        <f>SUM(L107:M107)</f>
        <v>150000</v>
      </c>
    </row>
    <row r="108" spans="1:14" s="4" customFormat="1" ht="12.75">
      <c r="A108" s="34">
        <v>3222</v>
      </c>
      <c r="B108" s="35" t="s">
        <v>74</v>
      </c>
      <c r="C108" s="128">
        <f>SUM(D108:F108)</f>
        <v>180000</v>
      </c>
      <c r="D108" s="127"/>
      <c r="E108" s="127"/>
      <c r="F108" s="128">
        <v>180000</v>
      </c>
      <c r="G108" s="127"/>
      <c r="H108" s="127"/>
      <c r="I108" s="127"/>
      <c r="J108" s="127"/>
      <c r="K108" s="128"/>
      <c r="L108" s="128">
        <v>180000</v>
      </c>
      <c r="M108" s="127">
        <v>-30000</v>
      </c>
      <c r="N108" s="128">
        <f>SUM(L108:M108)</f>
        <v>150000</v>
      </c>
    </row>
    <row r="109" spans="1:14" s="4" customFormat="1" ht="25.5" customHeight="1">
      <c r="A109" s="36">
        <v>42</v>
      </c>
      <c r="B109" s="37" t="s">
        <v>31</v>
      </c>
      <c r="C109" s="127">
        <f>SUM(F109)</f>
        <v>0</v>
      </c>
      <c r="D109" s="127"/>
      <c r="E109" s="127"/>
      <c r="F109" s="127">
        <f>SUM(F110)</f>
        <v>0</v>
      </c>
      <c r="G109" s="127"/>
      <c r="H109" s="127"/>
      <c r="I109" s="127"/>
      <c r="J109" s="127"/>
      <c r="K109" s="128"/>
      <c r="L109" s="128"/>
      <c r="M109" s="127"/>
      <c r="N109" s="127"/>
    </row>
    <row r="110" spans="1:14" s="4" customFormat="1" ht="12.75" customHeight="1">
      <c r="A110" s="36">
        <v>422</v>
      </c>
      <c r="B110" s="37" t="s">
        <v>76</v>
      </c>
      <c r="C110" s="127">
        <f>SUM(C111)</f>
        <v>0</v>
      </c>
      <c r="D110" s="127"/>
      <c r="E110" s="127"/>
      <c r="F110" s="127">
        <f>SUM(F111)</f>
        <v>0</v>
      </c>
      <c r="G110" s="127"/>
      <c r="H110" s="127"/>
      <c r="I110" s="127"/>
      <c r="J110" s="127"/>
      <c r="K110" s="128"/>
      <c r="L110" s="127"/>
      <c r="M110" s="127"/>
      <c r="N110" s="127"/>
    </row>
    <row r="111" spans="1:14" ht="12.75" customHeight="1">
      <c r="A111" s="34">
        <v>4221</v>
      </c>
      <c r="B111" s="35" t="s">
        <v>77</v>
      </c>
      <c r="C111" s="128">
        <f>SUM(D111:F111)</f>
        <v>0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1:14" s="4" customFormat="1" ht="12.75">
      <c r="A112" s="34"/>
      <c r="B112" s="35"/>
      <c r="C112" s="127"/>
      <c r="D112" s="127"/>
      <c r="E112" s="127"/>
      <c r="F112" s="127"/>
      <c r="G112" s="127"/>
      <c r="H112" s="127"/>
      <c r="I112" s="127"/>
      <c r="J112" s="127"/>
      <c r="K112" s="128"/>
      <c r="L112" s="127"/>
      <c r="M112" s="127"/>
      <c r="N112" s="127"/>
    </row>
    <row r="113" spans="1:14" s="32" customFormat="1" ht="15.75">
      <c r="A113" s="38">
        <v>5070</v>
      </c>
      <c r="B113" s="39" t="s">
        <v>86</v>
      </c>
      <c r="C113" s="129"/>
      <c r="D113" s="129"/>
      <c r="E113" s="129"/>
      <c r="F113" s="129"/>
      <c r="G113" s="129"/>
      <c r="H113" s="129"/>
      <c r="I113" s="129"/>
      <c r="J113" s="129"/>
      <c r="K113" s="138"/>
      <c r="L113" s="129"/>
      <c r="M113" s="129"/>
      <c r="N113" s="129"/>
    </row>
    <row r="114" spans="1:14" s="32" customFormat="1" ht="15.75">
      <c r="A114" s="38"/>
      <c r="B114" s="39"/>
      <c r="C114" s="129"/>
      <c r="D114" s="129"/>
      <c r="E114" s="129"/>
      <c r="F114" s="129"/>
      <c r="G114" s="129"/>
      <c r="H114" s="129"/>
      <c r="I114" s="129"/>
      <c r="J114" s="129"/>
      <c r="K114" s="138"/>
      <c r="L114" s="129"/>
      <c r="M114" s="129"/>
      <c r="N114" s="129"/>
    </row>
    <row r="115" spans="1:17" s="32" customFormat="1" ht="15.75">
      <c r="A115" s="38" t="s">
        <v>87</v>
      </c>
      <c r="B115" s="39" t="s">
        <v>88</v>
      </c>
      <c r="C115" s="129">
        <f>SUM(C116+C124)</f>
        <v>407188</v>
      </c>
      <c r="D115" s="129"/>
      <c r="E115" s="129"/>
      <c r="F115" s="129"/>
      <c r="G115" s="129">
        <f>SUM(G116+G124)</f>
        <v>407188</v>
      </c>
      <c r="H115" s="129"/>
      <c r="I115" s="129"/>
      <c r="J115" s="129"/>
      <c r="K115" s="127">
        <f>SUM(K116+K124)</f>
        <v>143170.78</v>
      </c>
      <c r="L115" s="129">
        <f>SUM(G115+K115)</f>
        <v>550358.78</v>
      </c>
      <c r="M115" s="129">
        <v>77275.56</v>
      </c>
      <c r="N115" s="129">
        <f>SUM(N116+N124)</f>
        <v>627634.34</v>
      </c>
      <c r="Q115" s="136">
        <f>SUM(N115+N133+N138)</f>
        <v>707707.49</v>
      </c>
    </row>
    <row r="116" spans="1:14" s="4" customFormat="1" ht="12.75">
      <c r="A116" s="34">
        <v>31</v>
      </c>
      <c r="B116" s="35" t="s">
        <v>83</v>
      </c>
      <c r="C116" s="127">
        <f>SUM(C117+C119+C121)</f>
        <v>386888</v>
      </c>
      <c r="D116" s="127"/>
      <c r="E116" s="127"/>
      <c r="F116" s="127"/>
      <c r="G116" s="127">
        <f>SUM(G117+G119+G121)</f>
        <v>386888</v>
      </c>
      <c r="H116" s="127"/>
      <c r="I116" s="127"/>
      <c r="J116" s="127"/>
      <c r="K116" s="128">
        <f>SUM(K117+K121)</f>
        <v>140105.38</v>
      </c>
      <c r="L116" s="127">
        <f>SUM(G116+K116)</f>
        <v>526993.38</v>
      </c>
      <c r="M116" s="127">
        <f>SUM(M117)</f>
        <v>77275.56</v>
      </c>
      <c r="N116" s="127">
        <f>SUM(L116:M116)</f>
        <v>604268.94</v>
      </c>
    </row>
    <row r="117" spans="1:14" s="4" customFormat="1" ht="12.75">
      <c r="A117" s="36">
        <v>311</v>
      </c>
      <c r="B117" s="37" t="s">
        <v>89</v>
      </c>
      <c r="C117" s="127">
        <f>SUM(C118)</f>
        <v>307200</v>
      </c>
      <c r="D117" s="127"/>
      <c r="E117" s="127"/>
      <c r="F117" s="127"/>
      <c r="G117" s="127">
        <f>SUM(G118)</f>
        <v>307200</v>
      </c>
      <c r="H117" s="127"/>
      <c r="I117" s="127"/>
      <c r="J117" s="127"/>
      <c r="K117" s="127">
        <f>SUM(K118)</f>
        <v>127682.26</v>
      </c>
      <c r="L117" s="127">
        <f>SUM(G117:K117)</f>
        <v>434882.26</v>
      </c>
      <c r="M117" s="127">
        <f>SUM(M118)</f>
        <v>77275.56</v>
      </c>
      <c r="N117" s="127">
        <f>SUM(L117:M117)</f>
        <v>512157.82</v>
      </c>
    </row>
    <row r="118" spans="1:14" s="4" customFormat="1" ht="12.75">
      <c r="A118" s="34">
        <v>3111</v>
      </c>
      <c r="B118" s="35" t="s">
        <v>90</v>
      </c>
      <c r="C118" s="128">
        <f>SUM(G118)</f>
        <v>307200</v>
      </c>
      <c r="D118" s="127"/>
      <c r="E118" s="127"/>
      <c r="F118" s="127"/>
      <c r="G118" s="128">
        <v>307200</v>
      </c>
      <c r="H118" s="127"/>
      <c r="I118" s="127"/>
      <c r="J118" s="127"/>
      <c r="K118" s="128">
        <v>127682.26</v>
      </c>
      <c r="L118" s="128">
        <f>SUM(G118:K118)</f>
        <v>434882.26</v>
      </c>
      <c r="M118" s="127">
        <v>77275.56</v>
      </c>
      <c r="N118" s="127">
        <f>SUM(L118:M118)</f>
        <v>512157.82</v>
      </c>
    </row>
    <row r="119" spans="1:14" s="4" customFormat="1" ht="12.75">
      <c r="A119" s="36">
        <v>312</v>
      </c>
      <c r="B119" s="37" t="s">
        <v>15</v>
      </c>
      <c r="C119" s="127">
        <f>SUM(D119:G119)</f>
        <v>29000</v>
      </c>
      <c r="D119" s="127"/>
      <c r="E119" s="127"/>
      <c r="F119" s="127"/>
      <c r="G119" s="127">
        <f>SUM(G120)</f>
        <v>29000</v>
      </c>
      <c r="H119" s="127"/>
      <c r="I119" s="127"/>
      <c r="J119" s="127"/>
      <c r="K119" s="128"/>
      <c r="L119" s="127">
        <f>SUM(G119)</f>
        <v>29000</v>
      </c>
      <c r="M119" s="127"/>
      <c r="N119" s="127">
        <f>SUM(N120)</f>
        <v>29000</v>
      </c>
    </row>
    <row r="120" spans="1:14" s="4" customFormat="1" ht="12.75">
      <c r="A120" s="34">
        <v>3121</v>
      </c>
      <c r="B120" s="35" t="s">
        <v>15</v>
      </c>
      <c r="C120" s="128">
        <f>SUM(D120:G120)</f>
        <v>29000</v>
      </c>
      <c r="D120" s="127"/>
      <c r="E120" s="127"/>
      <c r="F120" s="127"/>
      <c r="G120" s="128">
        <v>29000</v>
      </c>
      <c r="H120" s="127"/>
      <c r="I120" s="127"/>
      <c r="J120" s="127"/>
      <c r="K120" s="128"/>
      <c r="L120" s="128">
        <f>SUM(G120:K120)</f>
        <v>29000</v>
      </c>
      <c r="M120" s="127"/>
      <c r="N120" s="128">
        <f>SUM(L120)</f>
        <v>29000</v>
      </c>
    </row>
    <row r="121" spans="1:14" s="4" customFormat="1" ht="12.75">
      <c r="A121" s="36">
        <v>313</v>
      </c>
      <c r="B121" s="37" t="s">
        <v>84</v>
      </c>
      <c r="C121" s="127">
        <f>SUM(C122)</f>
        <v>50688</v>
      </c>
      <c r="D121" s="127"/>
      <c r="E121" s="127"/>
      <c r="F121" s="127"/>
      <c r="G121" s="127">
        <f>SUM(G122)</f>
        <v>50688</v>
      </c>
      <c r="H121" s="127"/>
      <c r="I121" s="127"/>
      <c r="J121" s="127"/>
      <c r="K121" s="127">
        <f>SUM(K122)</f>
        <v>12423.12</v>
      </c>
      <c r="L121" s="127">
        <f>SUM(G121:K121)</f>
        <v>63111.12</v>
      </c>
      <c r="M121" s="127"/>
      <c r="N121" s="127">
        <f>SUM(N122)</f>
        <v>63111.12</v>
      </c>
    </row>
    <row r="122" spans="1:14" s="4" customFormat="1" ht="12.75">
      <c r="A122" s="34">
        <v>3131</v>
      </c>
      <c r="B122" s="35" t="s">
        <v>85</v>
      </c>
      <c r="C122" s="128">
        <f>SUM(G122)</f>
        <v>50688</v>
      </c>
      <c r="D122" s="127"/>
      <c r="E122" s="127"/>
      <c r="F122" s="127"/>
      <c r="G122" s="128">
        <v>50688</v>
      </c>
      <c r="H122" s="127"/>
      <c r="I122" s="127"/>
      <c r="J122" s="127"/>
      <c r="K122" s="128">
        <v>12423.12</v>
      </c>
      <c r="L122" s="128">
        <f>SUM(G122:K122)</f>
        <v>63111.12</v>
      </c>
      <c r="M122" s="127"/>
      <c r="N122" s="128">
        <f>SUM(L122)</f>
        <v>63111.12</v>
      </c>
    </row>
    <row r="123" spans="1:14" s="4" customFormat="1" ht="12.75">
      <c r="A123" s="36">
        <v>32</v>
      </c>
      <c r="B123" s="37" t="s">
        <v>91</v>
      </c>
      <c r="C123" s="127"/>
      <c r="D123" s="127"/>
      <c r="E123" s="127"/>
      <c r="F123" s="127"/>
      <c r="G123" s="127"/>
      <c r="H123" s="127"/>
      <c r="I123" s="127"/>
      <c r="J123" s="127"/>
      <c r="K123" s="128"/>
      <c r="L123" s="127"/>
      <c r="M123" s="127"/>
      <c r="N123" s="127"/>
    </row>
    <row r="124" spans="1:14" s="4" customFormat="1" ht="12.75">
      <c r="A124" s="34">
        <v>321</v>
      </c>
      <c r="B124" s="35" t="s">
        <v>18</v>
      </c>
      <c r="C124" s="127">
        <f>SUM(C125:C126)</f>
        <v>20300</v>
      </c>
      <c r="D124" s="127"/>
      <c r="E124" s="127"/>
      <c r="F124" s="127"/>
      <c r="G124" s="127">
        <f>SUM(G125:G126)</f>
        <v>20300</v>
      </c>
      <c r="H124" s="127"/>
      <c r="I124" s="127"/>
      <c r="J124" s="127"/>
      <c r="K124" s="127">
        <f>SUM(K125:K126)</f>
        <v>3065.4</v>
      </c>
      <c r="L124" s="127">
        <f>SUM(G124+K124)</f>
        <v>23365.4</v>
      </c>
      <c r="M124" s="127"/>
      <c r="N124" s="127">
        <f>SUM(N125:N126)</f>
        <v>23365.4</v>
      </c>
    </row>
    <row r="125" spans="1:14" s="4" customFormat="1" ht="12.75">
      <c r="A125" s="34">
        <v>3211</v>
      </c>
      <c r="B125" s="35" t="s">
        <v>35</v>
      </c>
      <c r="C125" s="128">
        <f>SUM(D125:G125)</f>
        <v>800</v>
      </c>
      <c r="D125" s="127"/>
      <c r="E125" s="127"/>
      <c r="F125" s="127"/>
      <c r="G125" s="128">
        <v>800</v>
      </c>
      <c r="H125" s="127"/>
      <c r="I125" s="127"/>
      <c r="J125" s="127"/>
      <c r="K125" s="128"/>
      <c r="L125" s="128">
        <f>SUM(G125:K125)</f>
        <v>800</v>
      </c>
      <c r="M125" s="127"/>
      <c r="N125" s="127">
        <f>SUM(L125)</f>
        <v>800</v>
      </c>
    </row>
    <row r="126" spans="1:14" s="4" customFormat="1" ht="25.5">
      <c r="A126" s="34">
        <v>3212</v>
      </c>
      <c r="B126" s="35" t="s">
        <v>92</v>
      </c>
      <c r="C126" s="128">
        <f>SUM(G126)</f>
        <v>19500</v>
      </c>
      <c r="D126" s="127"/>
      <c r="E126" s="127"/>
      <c r="F126" s="127"/>
      <c r="G126" s="128">
        <v>19500</v>
      </c>
      <c r="H126" s="127"/>
      <c r="I126" s="127"/>
      <c r="J126" s="127"/>
      <c r="K126" s="128">
        <v>3065.4</v>
      </c>
      <c r="L126" s="127">
        <f>SUM(G126:K126)</f>
        <v>22565.4</v>
      </c>
      <c r="M126" s="127"/>
      <c r="N126" s="127">
        <f>SUM(L126)</f>
        <v>22565.4</v>
      </c>
    </row>
    <row r="127" spans="1:14" s="4" customFormat="1" ht="12.75">
      <c r="A127" s="34"/>
      <c r="B127" s="35"/>
      <c r="C127" s="128"/>
      <c r="D127" s="127"/>
      <c r="E127" s="127"/>
      <c r="F127" s="128"/>
      <c r="G127" s="127"/>
      <c r="H127" s="127"/>
      <c r="I127" s="127"/>
      <c r="J127" s="127"/>
      <c r="K127" s="128"/>
      <c r="L127" s="127"/>
      <c r="M127" s="127"/>
      <c r="N127" s="127"/>
    </row>
    <row r="128" spans="1:14" s="32" customFormat="1" ht="15.75">
      <c r="A128" s="38" t="s">
        <v>93</v>
      </c>
      <c r="B128" s="39" t="s">
        <v>94</v>
      </c>
      <c r="C128" s="129">
        <f>SUM(C129)</f>
        <v>80371</v>
      </c>
      <c r="D128" s="129">
        <f>SUM(D129)</f>
        <v>80371</v>
      </c>
      <c r="E128" s="129"/>
      <c r="F128" s="129"/>
      <c r="G128" s="129"/>
      <c r="H128" s="129"/>
      <c r="I128" s="129"/>
      <c r="J128" s="129"/>
      <c r="K128" s="138"/>
      <c r="L128" s="136">
        <f>SUM(L129)</f>
        <v>80371</v>
      </c>
      <c r="M128" s="129"/>
      <c r="N128" s="129">
        <f>SUM(N129)</f>
        <v>80371</v>
      </c>
    </row>
    <row r="129" spans="1:14" s="4" customFormat="1" ht="12.75">
      <c r="A129" s="34">
        <v>32</v>
      </c>
      <c r="B129" s="35" t="s">
        <v>17</v>
      </c>
      <c r="C129" s="128">
        <f>SUM(C130)</f>
        <v>80371</v>
      </c>
      <c r="D129" s="128">
        <f>SUM(D130)</f>
        <v>80371</v>
      </c>
      <c r="E129" s="127"/>
      <c r="F129" s="127"/>
      <c r="G129" s="127"/>
      <c r="H129" s="127"/>
      <c r="I129" s="127"/>
      <c r="J129" s="127"/>
      <c r="K129" s="128"/>
      <c r="L129" s="128">
        <v>80371</v>
      </c>
      <c r="M129" s="127"/>
      <c r="N129" s="128">
        <f>SUM(L129)</f>
        <v>80371</v>
      </c>
    </row>
    <row r="130" spans="1:14" s="4" customFormat="1" ht="12.75">
      <c r="A130" s="34">
        <v>323</v>
      </c>
      <c r="B130" s="35" t="s">
        <v>20</v>
      </c>
      <c r="C130" s="128">
        <f>SUM(C131)</f>
        <v>80371</v>
      </c>
      <c r="D130" s="128">
        <v>80371</v>
      </c>
      <c r="E130" s="127"/>
      <c r="F130" s="127"/>
      <c r="G130" s="127"/>
      <c r="H130" s="127"/>
      <c r="I130" s="127"/>
      <c r="J130" s="127"/>
      <c r="K130" s="128"/>
      <c r="L130" s="128">
        <v>80371</v>
      </c>
      <c r="M130" s="127"/>
      <c r="N130" s="128">
        <f>SUM(L130)</f>
        <v>80371</v>
      </c>
    </row>
    <row r="131" spans="1:14" s="4" customFormat="1" ht="12.75">
      <c r="A131" s="34">
        <v>3238</v>
      </c>
      <c r="B131" s="35" t="s">
        <v>57</v>
      </c>
      <c r="C131" s="128">
        <f>SUM(D131:E131)</f>
        <v>80371</v>
      </c>
      <c r="D131" s="128">
        <v>80371</v>
      </c>
      <c r="E131" s="127"/>
      <c r="F131" s="127"/>
      <c r="G131" s="127"/>
      <c r="H131" s="127"/>
      <c r="I131" s="127"/>
      <c r="J131" s="127"/>
      <c r="K131" s="128"/>
      <c r="L131" s="128">
        <v>80371</v>
      </c>
      <c r="M131" s="127"/>
      <c r="N131" s="128">
        <f>SUM(L131)</f>
        <v>80371</v>
      </c>
    </row>
    <row r="132" spans="1:14" s="4" customFormat="1" ht="12.75">
      <c r="A132" s="34"/>
      <c r="B132" s="35"/>
      <c r="C132" s="128"/>
      <c r="D132" s="127"/>
      <c r="E132" s="127"/>
      <c r="F132" s="128"/>
      <c r="G132" s="127"/>
      <c r="H132" s="127"/>
      <c r="I132" s="127"/>
      <c r="J132" s="127"/>
      <c r="K132" s="128"/>
      <c r="L132" s="127"/>
      <c r="M132" s="127"/>
      <c r="N132" s="127"/>
    </row>
    <row r="133" spans="1:14" s="32" customFormat="1" ht="15.75">
      <c r="A133" s="38" t="s">
        <v>95</v>
      </c>
      <c r="B133" s="39" t="s">
        <v>96</v>
      </c>
      <c r="C133" s="129">
        <f>SUM(C134)</f>
        <v>28500</v>
      </c>
      <c r="D133" s="129"/>
      <c r="E133" s="129"/>
      <c r="F133" s="129"/>
      <c r="G133" s="129">
        <f>SUM(G134)</f>
        <v>28500</v>
      </c>
      <c r="H133" s="129"/>
      <c r="I133" s="129"/>
      <c r="J133" s="129"/>
      <c r="K133" s="127">
        <f>SUM(K134)</f>
        <v>3086.42</v>
      </c>
      <c r="L133" s="129">
        <f>SUM(G133+K133)</f>
        <v>31586.42</v>
      </c>
      <c r="M133" s="129"/>
      <c r="N133" s="129">
        <f>SUM(N134)</f>
        <v>31586.42</v>
      </c>
    </row>
    <row r="134" spans="1:14" s="4" customFormat="1" ht="12.75">
      <c r="A134" s="34">
        <v>32</v>
      </c>
      <c r="B134" s="35" t="s">
        <v>17</v>
      </c>
      <c r="C134" s="128">
        <f>SUM(C135)</f>
        <v>28500</v>
      </c>
      <c r="D134" s="127"/>
      <c r="E134" s="127"/>
      <c r="F134" s="128"/>
      <c r="G134" s="128">
        <f>SUM(G135)</f>
        <v>28500</v>
      </c>
      <c r="H134" s="127"/>
      <c r="I134" s="127"/>
      <c r="J134" s="127"/>
      <c r="K134" s="128">
        <v>3086.42</v>
      </c>
      <c r="L134" s="128">
        <f>SUM(G134:K134)</f>
        <v>31586.42</v>
      </c>
      <c r="M134" s="127"/>
      <c r="N134" s="128">
        <f>SUM(L134)</f>
        <v>31586.42</v>
      </c>
    </row>
    <row r="135" spans="1:14" s="4" customFormat="1" ht="12.75">
      <c r="A135" s="34">
        <v>322</v>
      </c>
      <c r="B135" s="35" t="s">
        <v>19</v>
      </c>
      <c r="C135" s="128">
        <f>SUM(G135)</f>
        <v>28500</v>
      </c>
      <c r="D135" s="127"/>
      <c r="E135" s="127"/>
      <c r="F135" s="128"/>
      <c r="G135" s="128">
        <f>SUM(G136)</f>
        <v>28500</v>
      </c>
      <c r="H135" s="127"/>
      <c r="I135" s="127"/>
      <c r="J135" s="127"/>
      <c r="K135" s="128">
        <v>3086.42</v>
      </c>
      <c r="L135" s="128">
        <f>SUM(G135+K135)</f>
        <v>31586.42</v>
      </c>
      <c r="M135" s="127"/>
      <c r="N135" s="128">
        <f>SUM(L135)</f>
        <v>31586.42</v>
      </c>
    </row>
    <row r="136" spans="1:14" s="4" customFormat="1" ht="12.75">
      <c r="A136" s="34">
        <v>3222</v>
      </c>
      <c r="B136" s="35" t="s">
        <v>74</v>
      </c>
      <c r="C136" s="128">
        <f>SUM(G136)</f>
        <v>28500</v>
      </c>
      <c r="D136" s="127"/>
      <c r="E136" s="127"/>
      <c r="F136" s="128"/>
      <c r="G136" s="128">
        <v>28500</v>
      </c>
      <c r="H136" s="127"/>
      <c r="I136" s="127"/>
      <c r="J136" s="127"/>
      <c r="K136" s="128">
        <v>3086.42</v>
      </c>
      <c r="L136" s="128">
        <f>SUM(G136+K136)</f>
        <v>31586.42</v>
      </c>
      <c r="M136" s="127"/>
      <c r="N136" s="128">
        <f>SUM(L136)</f>
        <v>31586.42</v>
      </c>
    </row>
    <row r="137" spans="1:14" s="4" customFormat="1" ht="12.75">
      <c r="A137" s="34"/>
      <c r="B137" s="35"/>
      <c r="C137" s="128"/>
      <c r="D137" s="127"/>
      <c r="E137" s="127"/>
      <c r="F137" s="128"/>
      <c r="G137" s="127"/>
      <c r="H137" s="127"/>
      <c r="I137" s="127"/>
      <c r="J137" s="127"/>
      <c r="K137" s="128"/>
      <c r="L137" s="127"/>
      <c r="M137" s="127"/>
      <c r="N137" s="127"/>
    </row>
    <row r="138" spans="1:256" s="32" customFormat="1" ht="15.75">
      <c r="A138" s="38" t="s">
        <v>97</v>
      </c>
      <c r="B138" s="39" t="s">
        <v>108</v>
      </c>
      <c r="C138" s="129">
        <f>SUM(C139)</f>
        <v>45510.4</v>
      </c>
      <c r="D138" s="132"/>
      <c r="E138" s="129"/>
      <c r="F138" s="129"/>
      <c r="G138" s="129">
        <f>SUM(G139)</f>
        <v>45510.4</v>
      </c>
      <c r="H138" s="129"/>
      <c r="I138" s="129"/>
      <c r="J138" s="129"/>
      <c r="K138" s="138"/>
      <c r="L138" s="129">
        <v>45510.4</v>
      </c>
      <c r="M138" s="129">
        <f>SUM(M139)</f>
        <v>2976.33</v>
      </c>
      <c r="N138" s="129">
        <f>SUM(N139)</f>
        <v>48486.73</v>
      </c>
      <c r="IV138" s="32">
        <f>SUM(G138:IU138)</f>
        <v>142483.86000000002</v>
      </c>
    </row>
    <row r="139" spans="1:14" s="4" customFormat="1" ht="12.75">
      <c r="A139" s="34">
        <v>32</v>
      </c>
      <c r="B139" s="35" t="s">
        <v>17</v>
      </c>
      <c r="C139" s="128">
        <f>SUM(C140)</f>
        <v>45510.4</v>
      </c>
      <c r="D139" s="127"/>
      <c r="E139" s="127"/>
      <c r="F139" s="127"/>
      <c r="G139" s="128">
        <f>SUM(G140)</f>
        <v>45510.4</v>
      </c>
      <c r="H139" s="127"/>
      <c r="I139" s="127"/>
      <c r="J139" s="127"/>
      <c r="K139" s="128"/>
      <c r="L139" s="128">
        <v>45510.4</v>
      </c>
      <c r="M139" s="128">
        <f>SUM(M140)</f>
        <v>2976.33</v>
      </c>
      <c r="N139" s="128">
        <f>SUM(L139:M139)</f>
        <v>48486.73</v>
      </c>
    </row>
    <row r="140" spans="1:14" s="4" customFormat="1" ht="12.75">
      <c r="A140" s="34">
        <v>3221</v>
      </c>
      <c r="B140" s="35" t="s">
        <v>74</v>
      </c>
      <c r="C140" s="128">
        <f>SUM(D140:G140)</f>
        <v>45510.4</v>
      </c>
      <c r="D140" s="127"/>
      <c r="E140" s="127"/>
      <c r="F140" s="127"/>
      <c r="G140" s="128">
        <v>45510.4</v>
      </c>
      <c r="H140" s="127"/>
      <c r="I140" s="127"/>
      <c r="J140" s="127"/>
      <c r="K140" s="128"/>
      <c r="L140" s="128">
        <v>45510.4</v>
      </c>
      <c r="M140" s="128">
        <v>2976.33</v>
      </c>
      <c r="N140" s="128">
        <f>SUM(L140:M140)</f>
        <v>48486.73</v>
      </c>
    </row>
    <row r="141" spans="1:14" s="4" customFormat="1" ht="12.75">
      <c r="A141" s="34"/>
      <c r="B141" s="35"/>
      <c r="C141" s="127"/>
      <c r="D141" s="127"/>
      <c r="E141" s="127"/>
      <c r="F141" s="128"/>
      <c r="G141" s="127"/>
      <c r="H141" s="127"/>
      <c r="I141" s="127"/>
      <c r="J141" s="127"/>
      <c r="K141" s="128"/>
      <c r="L141" s="128"/>
      <c r="M141" s="127"/>
      <c r="N141" s="127"/>
    </row>
    <row r="142" spans="1:14" s="32" customFormat="1" ht="31.5">
      <c r="A142" s="38"/>
      <c r="B142" s="39" t="s">
        <v>100</v>
      </c>
      <c r="C142" s="129"/>
      <c r="D142" s="129"/>
      <c r="E142" s="129"/>
      <c r="F142" s="129"/>
      <c r="G142" s="129"/>
      <c r="H142" s="129"/>
      <c r="I142" s="129"/>
      <c r="J142" s="129"/>
      <c r="K142" s="138"/>
      <c r="L142" s="129"/>
      <c r="M142" s="129"/>
      <c r="N142" s="129"/>
    </row>
    <row r="143" spans="1:14" s="4" customFormat="1" ht="12.75">
      <c r="A143" s="34"/>
      <c r="B143" s="35"/>
      <c r="C143" s="127"/>
      <c r="D143" s="127"/>
      <c r="E143" s="127"/>
      <c r="F143" s="128"/>
      <c r="G143" s="127"/>
      <c r="H143" s="127"/>
      <c r="I143" s="127"/>
      <c r="J143" s="127"/>
      <c r="K143" s="128"/>
      <c r="L143" s="127"/>
      <c r="M143" s="127"/>
      <c r="N143" s="127"/>
    </row>
    <row r="144" spans="1:14" s="32" customFormat="1" ht="31.5">
      <c r="A144" s="38"/>
      <c r="B144" s="39" t="s">
        <v>101</v>
      </c>
      <c r="C144" s="129">
        <f>SUM(C164+C156+C145)</f>
        <v>13612298</v>
      </c>
      <c r="D144" s="129"/>
      <c r="E144" s="129"/>
      <c r="F144" s="129"/>
      <c r="G144" s="129">
        <f>SUM(G164+G156+G145)</f>
        <v>13612298</v>
      </c>
      <c r="H144" s="129"/>
      <c r="I144" s="129"/>
      <c r="J144" s="129"/>
      <c r="K144" s="138"/>
      <c r="L144" s="129">
        <v>13612298</v>
      </c>
      <c r="M144" s="129">
        <f>SUM(M147+M153+M156)</f>
        <v>291168</v>
      </c>
      <c r="N144" s="129">
        <f>SUM(L144:M144)</f>
        <v>13903466</v>
      </c>
    </row>
    <row r="145" spans="1:14" s="4" customFormat="1" ht="12.75">
      <c r="A145" s="36">
        <v>31</v>
      </c>
      <c r="B145" s="37" t="s">
        <v>13</v>
      </c>
      <c r="C145" s="127">
        <f>SUM(C147+C150+C153)</f>
        <v>13227298</v>
      </c>
      <c r="D145" s="127"/>
      <c r="E145" s="127"/>
      <c r="F145" s="127"/>
      <c r="G145" s="127">
        <f>SUM(G147+G150+G153)</f>
        <v>13227298</v>
      </c>
      <c r="H145" s="127"/>
      <c r="I145" s="127"/>
      <c r="J145" s="127"/>
      <c r="K145" s="128"/>
      <c r="L145" s="127">
        <v>13227298</v>
      </c>
      <c r="M145" s="127">
        <f>SUM(M147)</f>
        <v>291168</v>
      </c>
      <c r="N145" s="127">
        <f>SUM(L145:M145)</f>
        <v>13518466</v>
      </c>
    </row>
    <row r="146" spans="1:14" s="4" customFormat="1" ht="12.75">
      <c r="A146" s="36"/>
      <c r="B146" s="37"/>
      <c r="C146" s="127"/>
      <c r="D146" s="127"/>
      <c r="E146" s="127"/>
      <c r="F146" s="127"/>
      <c r="G146" s="127"/>
      <c r="H146" s="127"/>
      <c r="I146" s="127"/>
      <c r="J146" s="127"/>
      <c r="K146" s="128"/>
      <c r="L146" s="127"/>
      <c r="M146" s="127"/>
      <c r="N146" s="127"/>
    </row>
    <row r="147" spans="1:14" s="4" customFormat="1" ht="12.75">
      <c r="A147" s="36">
        <v>311</v>
      </c>
      <c r="B147" s="37" t="s">
        <v>102</v>
      </c>
      <c r="C147" s="127">
        <f>SUM(C148)</f>
        <v>10890500</v>
      </c>
      <c r="D147" s="127"/>
      <c r="E147" s="127"/>
      <c r="F147" s="127"/>
      <c r="G147" s="127">
        <f>SUM(G148)</f>
        <v>10890500</v>
      </c>
      <c r="H147" s="127"/>
      <c r="I147" s="127"/>
      <c r="J147" s="127"/>
      <c r="K147" s="128"/>
      <c r="L147" s="127">
        <v>10890500</v>
      </c>
      <c r="M147" s="127">
        <f>SUM(M148:M149)</f>
        <v>291168</v>
      </c>
      <c r="N147" s="127">
        <f>SUM(N148)</f>
        <v>11181668</v>
      </c>
    </row>
    <row r="148" spans="1:14" ht="12.75">
      <c r="A148" s="34">
        <v>3111</v>
      </c>
      <c r="B148" s="35" t="s">
        <v>14</v>
      </c>
      <c r="C148" s="128">
        <f>SUM(D148:G148)</f>
        <v>10890500</v>
      </c>
      <c r="D148" s="128"/>
      <c r="E148" s="128"/>
      <c r="F148" s="128"/>
      <c r="G148" s="128">
        <v>10890500</v>
      </c>
      <c r="H148" s="128"/>
      <c r="I148" s="128"/>
      <c r="J148" s="128"/>
      <c r="K148" s="128"/>
      <c r="L148" s="128">
        <v>10890500</v>
      </c>
      <c r="M148" s="128">
        <v>291168</v>
      </c>
      <c r="N148" s="128">
        <v>11181668</v>
      </c>
    </row>
    <row r="149" spans="1:14" ht="12.75">
      <c r="A149" s="34"/>
      <c r="B149" s="35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1:14" s="4" customFormat="1" ht="12.75">
      <c r="A150" s="36">
        <v>312</v>
      </c>
      <c r="B150" s="37" t="s">
        <v>15</v>
      </c>
      <c r="C150" s="127">
        <f>SUM(C151)</f>
        <v>539865</v>
      </c>
      <c r="D150" s="127"/>
      <c r="E150" s="127"/>
      <c r="F150" s="127"/>
      <c r="G150" s="127">
        <f>SUM(G151)</f>
        <v>539865</v>
      </c>
      <c r="H150" s="127"/>
      <c r="I150" s="127"/>
      <c r="J150" s="127"/>
      <c r="K150" s="128"/>
      <c r="L150" s="127">
        <v>539865</v>
      </c>
      <c r="M150" s="127"/>
      <c r="N150" s="127">
        <f>SUM(L150:M150)</f>
        <v>539865</v>
      </c>
    </row>
    <row r="151" spans="1:14" ht="12.75">
      <c r="A151" s="34">
        <v>3121</v>
      </c>
      <c r="B151" s="35" t="s">
        <v>15</v>
      </c>
      <c r="C151" s="128">
        <v>539865</v>
      </c>
      <c r="D151" s="128"/>
      <c r="E151" s="128"/>
      <c r="F151" s="128"/>
      <c r="G151" s="128">
        <v>539865</v>
      </c>
      <c r="H151" s="128"/>
      <c r="I151" s="128"/>
      <c r="J151" s="128"/>
      <c r="K151" s="128"/>
      <c r="L151" s="128">
        <v>539865</v>
      </c>
      <c r="M151" s="128"/>
      <c r="N151" s="128">
        <f>SUM(L151:M151)</f>
        <v>539865</v>
      </c>
    </row>
    <row r="152" spans="1:14" ht="12.75">
      <c r="A152" s="34"/>
      <c r="B152" s="35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1:14" s="4" customFormat="1" ht="12.75">
      <c r="A153" s="36">
        <v>313</v>
      </c>
      <c r="B153" s="37" t="s">
        <v>16</v>
      </c>
      <c r="C153" s="127">
        <f>SUM(C154)</f>
        <v>1796933</v>
      </c>
      <c r="D153" s="127"/>
      <c r="E153" s="127"/>
      <c r="F153" s="127"/>
      <c r="G153" s="127">
        <f>SUM(G154)</f>
        <v>1796933</v>
      </c>
      <c r="H153" s="127"/>
      <c r="I153" s="127"/>
      <c r="J153" s="127"/>
      <c r="K153" s="128"/>
      <c r="L153" s="127">
        <v>1796933</v>
      </c>
      <c r="M153" s="127">
        <f>SUM(M154)</f>
        <v>-20400</v>
      </c>
      <c r="N153" s="127">
        <f>SUM(L153:M153)</f>
        <v>1776533</v>
      </c>
    </row>
    <row r="154" spans="1:14" ht="12.75">
      <c r="A154" s="34">
        <v>3132</v>
      </c>
      <c r="B154" s="35" t="s">
        <v>103</v>
      </c>
      <c r="C154" s="128">
        <f>SUM(D154:G154)</f>
        <v>1796933</v>
      </c>
      <c r="D154" s="128"/>
      <c r="E154" s="128"/>
      <c r="F154" s="128"/>
      <c r="G154" s="128">
        <v>1796933</v>
      </c>
      <c r="H154" s="128"/>
      <c r="I154" s="128"/>
      <c r="J154" s="128"/>
      <c r="K154" s="128"/>
      <c r="L154" s="128">
        <v>1796933</v>
      </c>
      <c r="M154" s="128">
        <v>-20400</v>
      </c>
      <c r="N154" s="128">
        <f>SUM(L154:M154)</f>
        <v>1776533</v>
      </c>
    </row>
    <row r="155" spans="1:14" ht="12.75">
      <c r="A155" s="34"/>
      <c r="B155" s="35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1:14" s="4" customFormat="1" ht="12.75">
      <c r="A156" s="36">
        <v>32</v>
      </c>
      <c r="B156" s="37" t="s">
        <v>17</v>
      </c>
      <c r="C156" s="127">
        <f>SUM(C157+C160)</f>
        <v>375000</v>
      </c>
      <c r="D156" s="127"/>
      <c r="E156" s="127"/>
      <c r="F156" s="127"/>
      <c r="G156" s="127">
        <f>SUM(G157+G160)</f>
        <v>375000</v>
      </c>
      <c r="H156" s="127"/>
      <c r="I156" s="127"/>
      <c r="J156" s="127"/>
      <c r="K156" s="128"/>
      <c r="L156" s="127">
        <v>375000</v>
      </c>
      <c r="M156" s="127">
        <f>SUM(M162)</f>
        <v>20400</v>
      </c>
      <c r="N156" s="127">
        <f aca="true" t="shared" si="3" ref="N156:N161">SUM(L156:M156)</f>
        <v>395400</v>
      </c>
    </row>
    <row r="157" spans="1:14" s="4" customFormat="1" ht="12.75">
      <c r="A157" s="36">
        <v>321</v>
      </c>
      <c r="B157" s="37" t="s">
        <v>18</v>
      </c>
      <c r="C157" s="127">
        <f>SUM(C158:C159)</f>
        <v>368000</v>
      </c>
      <c r="D157" s="127"/>
      <c r="E157" s="127"/>
      <c r="F157" s="127"/>
      <c r="G157" s="127">
        <f>SUM(G158:G159)</f>
        <v>368000</v>
      </c>
      <c r="H157" s="127"/>
      <c r="I157" s="127"/>
      <c r="J157" s="127"/>
      <c r="K157" s="128"/>
      <c r="L157" s="127">
        <v>368000</v>
      </c>
      <c r="M157" s="127">
        <f>SUM(M158)</f>
        <v>0</v>
      </c>
      <c r="N157" s="127">
        <f t="shared" si="3"/>
        <v>368000</v>
      </c>
    </row>
    <row r="158" spans="1:14" ht="26.25" customHeight="1">
      <c r="A158" s="34">
        <v>3212</v>
      </c>
      <c r="B158" s="35" t="s">
        <v>92</v>
      </c>
      <c r="C158" s="128">
        <f>SUM(G158)</f>
        <v>360000</v>
      </c>
      <c r="D158" s="128"/>
      <c r="E158" s="128"/>
      <c r="F158" s="128"/>
      <c r="G158" s="128">
        <v>360000</v>
      </c>
      <c r="H158" s="128"/>
      <c r="I158" s="128"/>
      <c r="J158" s="128"/>
      <c r="K158" s="128"/>
      <c r="L158" s="128">
        <v>360000</v>
      </c>
      <c r="M158" s="128"/>
      <c r="N158" s="128">
        <f t="shared" si="3"/>
        <v>360000</v>
      </c>
    </row>
    <row r="159" spans="1:14" ht="12.75">
      <c r="A159" s="34">
        <v>3213</v>
      </c>
      <c r="B159" s="35" t="s">
        <v>105</v>
      </c>
      <c r="C159" s="128">
        <v>8000</v>
      </c>
      <c r="D159" s="128"/>
      <c r="E159" s="128"/>
      <c r="F159" s="128"/>
      <c r="G159" s="128">
        <v>8000</v>
      </c>
      <c r="H159" s="128"/>
      <c r="I159" s="128"/>
      <c r="J159" s="128"/>
      <c r="K159" s="128"/>
      <c r="L159" s="128">
        <v>8000</v>
      </c>
      <c r="M159" s="128"/>
      <c r="N159" s="128">
        <f t="shared" si="3"/>
        <v>8000</v>
      </c>
    </row>
    <row r="160" spans="1:14" ht="12.75">
      <c r="A160" s="36">
        <v>323</v>
      </c>
      <c r="B160" s="37" t="s">
        <v>20</v>
      </c>
      <c r="C160" s="127">
        <f>SUM(C161)</f>
        <v>7000</v>
      </c>
      <c r="D160" s="127"/>
      <c r="E160" s="127"/>
      <c r="F160" s="127"/>
      <c r="G160" s="127">
        <f>SUM(G161)</f>
        <v>7000</v>
      </c>
      <c r="H160" s="127"/>
      <c r="I160" s="127"/>
      <c r="J160" s="127"/>
      <c r="K160" s="128"/>
      <c r="L160" s="128">
        <v>7000</v>
      </c>
      <c r="M160" s="128"/>
      <c r="N160" s="128">
        <f t="shared" si="3"/>
        <v>7000</v>
      </c>
    </row>
    <row r="161" spans="1:14" ht="12.75">
      <c r="A161" s="34">
        <v>3231</v>
      </c>
      <c r="B161" s="35" t="s">
        <v>106</v>
      </c>
      <c r="C161" s="128">
        <v>7000</v>
      </c>
      <c r="D161" s="128"/>
      <c r="E161" s="128"/>
      <c r="F161" s="128"/>
      <c r="G161" s="128">
        <v>7000</v>
      </c>
      <c r="H161" s="128"/>
      <c r="I161" s="128"/>
      <c r="J161" s="128"/>
      <c r="K161" s="128"/>
      <c r="L161" s="128">
        <v>7000</v>
      </c>
      <c r="M161" s="128"/>
      <c r="N161" s="128">
        <f t="shared" si="3"/>
        <v>7000</v>
      </c>
    </row>
    <row r="162" spans="1:14" s="4" customFormat="1" ht="12.75">
      <c r="A162" s="36">
        <v>329</v>
      </c>
      <c r="B162" s="37" t="s">
        <v>127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>
        <f>SUM(M163)</f>
        <v>20400</v>
      </c>
      <c r="N162" s="127">
        <f>SUM(N163)</f>
        <v>20400</v>
      </c>
    </row>
    <row r="163" spans="1:16" ht="12.75">
      <c r="A163" s="34">
        <v>32955</v>
      </c>
      <c r="B163" s="35" t="s">
        <v>128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>
        <v>20400</v>
      </c>
      <c r="N163" s="128">
        <v>20400</v>
      </c>
      <c r="P163" s="80"/>
    </row>
    <row r="164" spans="1:16" s="4" customFormat="1" ht="12.75">
      <c r="A164" s="36">
        <v>422</v>
      </c>
      <c r="B164" s="37" t="s">
        <v>104</v>
      </c>
      <c r="C164" s="127">
        <v>10000</v>
      </c>
      <c r="D164" s="127"/>
      <c r="E164" s="127"/>
      <c r="F164" s="127"/>
      <c r="G164" s="127">
        <v>10000</v>
      </c>
      <c r="H164" s="127"/>
      <c r="I164" s="127"/>
      <c r="J164" s="127"/>
      <c r="K164" s="128"/>
      <c r="L164" s="127">
        <v>10000</v>
      </c>
      <c r="M164" s="127"/>
      <c r="N164" s="127">
        <f>SUM(L164:M164)</f>
        <v>10000</v>
      </c>
      <c r="P164" s="96"/>
    </row>
    <row r="165" spans="1:17" ht="12.75">
      <c r="A165" s="34"/>
      <c r="B165" s="35"/>
      <c r="C165" s="127">
        <f>SUM(D165:G165)</f>
        <v>17333439.97</v>
      </c>
      <c r="D165" s="127">
        <f>SUM(D128+D62+D9)</f>
        <v>2952534.33</v>
      </c>
      <c r="E165" s="127">
        <f>SUM(E96+E71)</f>
        <v>107409.23999999999</v>
      </c>
      <c r="F165" s="127">
        <f>SUM(F99)</f>
        <v>180000</v>
      </c>
      <c r="G165" s="127">
        <f>SUM(G144+G138+G133+G115)</f>
        <v>14093496.4</v>
      </c>
      <c r="H165" s="127"/>
      <c r="I165" s="127"/>
      <c r="J165" s="127"/>
      <c r="K165" s="127">
        <f>SUM(K133+K115+K62)</f>
        <v>251827.58000000002</v>
      </c>
      <c r="L165" s="127">
        <f>SUM(C165+K165)</f>
        <v>17585267.549999997</v>
      </c>
      <c r="M165" s="127">
        <f>SUM(M138)</f>
        <v>2976.33</v>
      </c>
      <c r="N165" s="127">
        <f>SUM(N144+N138+N133+N128+N115+N99+N96+N71+N8)</f>
        <v>17939687.44</v>
      </c>
      <c r="P165" s="80"/>
      <c r="Q165" s="80"/>
    </row>
    <row r="166" spans="1:10" ht="12.75">
      <c r="A166" s="15"/>
      <c r="B166" s="5"/>
      <c r="C166" s="80"/>
      <c r="D166" s="80"/>
      <c r="E166" s="80"/>
      <c r="F166" s="80"/>
      <c r="G166" s="80"/>
      <c r="H166" s="80"/>
      <c r="I166" s="80"/>
      <c r="J166" s="80"/>
    </row>
    <row r="167" spans="1:10" ht="13.5" customHeight="1">
      <c r="A167" s="153" t="s">
        <v>124</v>
      </c>
      <c r="B167" s="153"/>
      <c r="C167" s="80"/>
      <c r="D167" s="80"/>
      <c r="E167" s="80"/>
      <c r="F167" s="80"/>
      <c r="G167" s="80"/>
      <c r="H167" s="80"/>
      <c r="I167" s="80"/>
      <c r="J167" s="80"/>
    </row>
    <row r="168" spans="1:15" ht="15.75" customHeight="1">
      <c r="A168" s="151" t="s">
        <v>125</v>
      </c>
      <c r="B168" s="151"/>
      <c r="C168" s="80"/>
      <c r="D168" s="80"/>
      <c r="E168" s="80"/>
      <c r="F168" s="80"/>
      <c r="G168" s="80" t="s">
        <v>126</v>
      </c>
      <c r="H168" s="80"/>
      <c r="I168" s="80"/>
      <c r="J168" s="80"/>
      <c r="O168" s="80"/>
    </row>
    <row r="169" spans="1:15" ht="24" customHeight="1">
      <c r="A169" s="150" t="s">
        <v>129</v>
      </c>
      <c r="B169" s="150"/>
      <c r="C169" s="150"/>
      <c r="D169" s="150"/>
      <c r="E169" s="150"/>
      <c r="F169" s="150"/>
      <c r="G169" s="150"/>
      <c r="H169" s="150"/>
      <c r="I169" s="150"/>
      <c r="J169" s="150"/>
      <c r="O169" s="80"/>
    </row>
    <row r="170" spans="1:10" ht="12.75">
      <c r="A170" s="135"/>
      <c r="B170" s="14"/>
      <c r="C170" s="76"/>
      <c r="D170" s="76"/>
      <c r="E170" s="76"/>
      <c r="F170" s="76"/>
      <c r="G170" s="76"/>
      <c r="H170" s="76"/>
      <c r="I170" s="76"/>
      <c r="J170" s="76"/>
    </row>
    <row r="171" spans="1:10" ht="12.75" hidden="1">
      <c r="A171" s="15"/>
      <c r="B171" s="5"/>
      <c r="C171" s="80"/>
      <c r="D171" s="80"/>
      <c r="E171" s="80"/>
      <c r="F171" s="80"/>
      <c r="G171" s="80"/>
      <c r="H171" s="80"/>
      <c r="I171" s="80"/>
      <c r="J171" s="80"/>
    </row>
    <row r="172" spans="1:2" ht="3.75" customHeight="1" hidden="1">
      <c r="A172" s="152"/>
      <c r="B172" s="152"/>
    </row>
    <row r="173" spans="1:10" ht="2.25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</row>
    <row r="174" spans="1:10" ht="21" customHeight="1">
      <c r="A174" s="135"/>
      <c r="B174" s="14"/>
      <c r="C174" s="76"/>
      <c r="D174" s="76"/>
      <c r="E174" s="76"/>
      <c r="F174" s="76"/>
      <c r="G174" s="76"/>
      <c r="H174" s="76"/>
      <c r="I174" s="76"/>
      <c r="J174" s="76"/>
    </row>
    <row r="175" spans="1:10" ht="2.25" customHeight="1">
      <c r="A175" s="135"/>
      <c r="B175" s="14"/>
      <c r="C175" s="76"/>
      <c r="D175" s="76"/>
      <c r="E175" s="76"/>
      <c r="F175" s="76"/>
      <c r="G175" s="76"/>
      <c r="H175" s="76"/>
      <c r="I175" s="76"/>
      <c r="J175" s="76"/>
    </row>
    <row r="179" spans="1:10" ht="18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</row>
  </sheetData>
  <sheetProtection/>
  <mergeCells count="7">
    <mergeCell ref="A179:J179"/>
    <mergeCell ref="A1:J1"/>
    <mergeCell ref="A169:J169"/>
    <mergeCell ref="A173:J173"/>
    <mergeCell ref="A168:B168"/>
    <mergeCell ref="A172:B172"/>
    <mergeCell ref="A167:B167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 2</cp:lastModifiedBy>
  <cp:lastPrinted>2021-07-06T10:28:31Z</cp:lastPrinted>
  <dcterms:created xsi:type="dcterms:W3CDTF">2013-09-11T11:00:21Z</dcterms:created>
  <dcterms:modified xsi:type="dcterms:W3CDTF">2021-08-19T07:26:03Z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